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sarac\Downloads\"/>
    </mc:Choice>
  </mc:AlternateContent>
  <xr:revisionPtr revIDLastSave="0" documentId="13_ncr:1_{19874B14-681C-404B-87E6-7AEB49D43F69}" xr6:coauthVersionLast="47" xr6:coauthVersionMax="47" xr10:uidLastSave="{00000000-0000-0000-0000-000000000000}"/>
  <bookViews>
    <workbookView xWindow="-108" yWindow="-108" windowWidth="23256" windowHeight="12456" activeTab="1" xr2:uid="{00000000-000D-0000-FFFF-FFFF00000000}"/>
  </bookViews>
  <sheets>
    <sheet name="NOTA 322 APERTURA" sheetId="5" r:id="rId1"/>
    <sheet name="NOTA 322 IMPUTACIÓN" sheetId="18" r:id="rId2"/>
    <sheet name="NOTAS" sheetId="15" state="hidden" r:id="rId3"/>
    <sheet name="GENERALES NOTA 321" sheetId="10" r:id="rId4"/>
    <sheet name="APERTURA- GENERALES  NOTA 324" sheetId="14" r:id="rId5"/>
    <sheet name="IMPUTACIÓN- GENERALES NOTA 324 " sheetId="17" r:id="rId6"/>
    <sheet name="GENERALES NOTA 325" sheetId="12" r:id="rId7"/>
    <sheet name="ACTUALIZACIÓN CONTINGENCIA" sheetId="13" r:id="rId8"/>
    <sheet name="Hoja2" sheetId="6" state="hidden" r:id="rId9"/>
  </sheets>
  <externalReferences>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8" i="14"/>
  <c r="B7" i="14"/>
  <c r="B3" i="14"/>
  <c r="B2" i="14"/>
  <c r="B3" i="12"/>
  <c r="B5" i="17" l="1"/>
  <c r="B5" i="12" s="1"/>
  <c r="B12" i="14"/>
  <c r="B2" i="12"/>
  <c r="B7" i="12"/>
  <c r="B6" i="12"/>
  <c r="B4" i="12"/>
  <c r="B11" i="14" l="1"/>
  <c r="B7" i="10"/>
  <c r="B6" i="10"/>
</calcChain>
</file>

<file path=xl/sharedStrings.xml><?xml version="1.0" encoding="utf-8"?>
<sst xmlns="http://schemas.openxmlformats.org/spreadsheetml/2006/main" count="233" uniqueCount="144">
  <si>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</si>
  <si>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</si>
  <si>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</si>
  <si>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</si>
  <si>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</si>
  <si>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</si>
  <si>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</si>
  <si>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</si>
  <si>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</si>
  <si>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</si>
  <si>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</si>
  <si>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</si>
  <si>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</si>
  <si>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</si>
  <si>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</si>
  <si>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</si>
  <si>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</si>
  <si>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</si>
  <si>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</si>
  <si>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</si>
  <si>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</si>
  <si>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</si>
  <si>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</si>
  <si>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</si>
  <si>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</si>
  <si>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</si>
  <si>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</si>
  <si>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</si>
  <si>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</si>
  <si>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</si>
  <si>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</si>
  <si>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</si>
  <si>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</si>
  <si>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</si>
  <si>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</si>
  <si>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</si>
  <si>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</si>
  <si>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</si>
  <si>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</si>
  <si>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</si>
  <si>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</si>
  <si>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</si>
  <si>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</si>
  <si>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</si>
  <si>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</si>
  <si>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</si>
  <si>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</si>
  <si>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</si>
  <si>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</si>
  <si>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</si>
  <si>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</si>
  <si>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</si>
  <si>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</si>
  <si>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</si>
  <si>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</si>
  <si>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</si>
  <si>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</si>
  <si>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</si>
  <si>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</si>
  <si>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</si>
  <si>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</si>
  <si>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</si>
  <si>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</si>
  <si>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</si>
  <si>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</si>
  <si>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</si>
  <si>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</si>
  <si>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</si>
  <si>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</si>
  <si>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</si>
  <si>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</si>
  <si>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</si>
  <si>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</si>
  <si>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</si>
  <si>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</si>
  <si>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</si>
  <si>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</si>
  <si>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</si>
  <si>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</si>
  <si>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</si>
  <si>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</si>
  <si>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</si>
  <si>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</si>
  <si>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</si>
  <si>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</si>
  <si>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</si>
  <si>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</si>
  <si>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</si>
  <si>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</si>
  <si>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</si>
  <si>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</si>
  <si>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</si>
  <si>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</si>
  <si>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</si>
  <si>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</si>
  <si>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</si>
  <si>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</si>
  <si>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</si>
  <si>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</si>
  <si>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</si>
  <si>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</si>
  <si>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</si>
  <si>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</si>
  <si>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</si>
  <si>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</si>
  <si>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</si>
  <si>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</si>
  <si>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</si>
  <si>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</si>
  <si>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</si>
  <si>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</si>
  <si>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</si>
  <si>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</si>
  <si>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</si>
  <si>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</si>
  <si>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</si>
  <si>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</si>
  <si>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</si>
  <si>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</si>
  <si>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1073-2023</t>
  </si>
  <si>
    <t>CONTRALORÍA GENERAL DEPARTAMENTO DEL MAGDALENA</t>
  </si>
  <si>
    <t>ALLIANZ SEGUROS S.A.</t>
  </si>
  <si>
    <t>022747788/0</t>
  </si>
  <si>
    <t xml:space="preserve">ESE HOSPITAL SAN JOSE DE PUEBLO VIEJO, MAGDALENA. </t>
  </si>
  <si>
    <t>FALLO CON RESPONSABILIDAD FISCAL</t>
  </si>
  <si>
    <t>819.001.309-6</t>
  </si>
  <si>
    <t>31 de agosto de 2023</t>
  </si>
  <si>
    <t>30 de agosto de 2023</t>
  </si>
  <si>
    <t>26 de septiembre de 2023</t>
  </si>
  <si>
    <t>E.S.E. HOSPITAL LOCAL SAN JOSE DE PUEBLO VIEJO, MAGDALENA</t>
  </si>
  <si>
    <t xml:space="preserve">1) Que, mediante denuncia ciudadana recepcionada por la oficina de Planeación y Participación Ciudadana bajo el radicado Q-47-22-0024, se informó la presunta falsedad del titulo de abogado de la Universidad del Magdalena del señor BREYNER JOSE SILVERA URIELES, por medio del cual suscribió un contrato como asesor juridico con el Hospital Local San Jose de Pueblo Viejo, siendo generente, en su momento, la señora SHYRLI DE LOS MILAGROS GUTIERREZ MONTAÑO. 2) Que, de acuerdo con lo informado por la Universidad del Magdalena, el titulo de abogado del señor BREYNER JOSE SILVERIA URIELES carecía de validez. 3) Que, de acuerdo a los hallazgos de la entidad, el Hospital Local San Jose de Pueblo Viejo (contratante) y el señor BREYNER JOSE SILVERA URIELES (contratista) celebraron los contratos No. 248, 327 de 2020 y 005, 132, 464 y 693 de 2021, por valor de $26.666.964, cuyo objeto era la prestación de servicios profesionales por parte del contratista al Hospital Local San Jose de Pueblo Viejo, con el fin de brindar apoyo a la gestión del departamento juridico como abogado y los encomendados por el gerente. 4) Que, de acuerdo a los hallazgos, el contratista aportó como sustento de la hoja de vida el titulo falso de abogado de la universidad del Magdalena y no acreditó experiencia laboral para prestar el apoyo juridico requerido por la entidad. 5) Que, de acuerdo con los hallazgos, se pudo constatar la existencia de personal humano idóneo dentro de la entidad afectada para prestar el servicio contratado.   </t>
  </si>
  <si>
    <t>Año 2020 y 2021 (no se precisa la fecha exacta de los hechos en el auto de apertura)</t>
  </si>
  <si>
    <t>05/09/2020 AL 05/09/2021</t>
  </si>
  <si>
    <t>X</t>
  </si>
  <si>
    <t>X-10% del valor de la pérdida mínimo 5 SMMLV</t>
  </si>
  <si>
    <t>la cobertura temporal depende de la fecha en la que se firmo el primer contrato con el supuesto abogado, por favor indagar para ubicar es a información.</t>
  </si>
  <si>
    <t>póliza vinculada a otros procesos fiscales, la suma asegurada puede disminuirse o agotarse eventualemente con fallos en contra.</t>
  </si>
  <si>
    <t>SINIESTRO 131072452</t>
  </si>
  <si>
    <t>ALCANCES FISCALES</t>
  </si>
  <si>
    <r>
      <t xml:space="preserve">Se considera que la contingencia es EVENTUAL, porque la póliza No. 022747788, Certificado 0, con la cual fue vinculada la compañía, ofrece cobertura temporal y material, de conformidad con lo descrito en el Auto de Apertura. 
</t>
    </r>
    <r>
      <rPr>
        <b/>
        <sz val="11"/>
        <color theme="1"/>
        <rFont val="Calibri"/>
        <family val="2"/>
        <scheme val="minor"/>
      </rPr>
      <t>Cobertura material</t>
    </r>
    <r>
      <rPr>
        <sz val="11"/>
        <color theme="1"/>
        <rFont val="Calibri"/>
        <family val="2"/>
        <scheme val="minor"/>
      </rPr>
      <t xml:space="preserve">: La póliza ofrece cobertura material en cuanto ampara a las entidades estatales contra los riesgos que impliquen menoscabo de fondos y bienes causados por sus servidores públicos por actos u omisiones, que se tipifiquen como delitos de manejo de bienes contra la administración pública o fallos con responsabilidad fiscal, y en este caso, en virtud de un proceso de responsabilidad fiscal, se investiga un menoscabo patrimonial aparente causado por la señora  SHYRLI DE LOS MILAGROS GUTIERREZ MONTAÑO, quien fungía gerente de la E.S.E Hospital San Hospital Local San José de Pueblo Viejo al momento de los hechos, y el contratista BREINER JOSE SILVERA URIELES.  
</t>
    </r>
    <r>
      <rPr>
        <b/>
        <sz val="11"/>
        <color theme="1"/>
        <rFont val="Calibri"/>
        <family val="2"/>
        <scheme val="minor"/>
      </rPr>
      <t>Cobertura temporal</t>
    </r>
    <r>
      <rPr>
        <sz val="11"/>
        <color theme="1"/>
        <rFont val="Calibri"/>
        <family val="2"/>
        <scheme val="minor"/>
      </rPr>
      <t xml:space="preserve">: la póliza se suscribió en la modalidad de ocurrencia, por lo tanto, cubre los hechos ocurridos durante su vigencia. En este caso, el contrato No. 248 de 2020 fue celebrado el 01/09/2020 (se encuentra fuera de la vigencia de la Póliza); el contrato No. 327 de 2020 fue celebrado el 05/11/2020 y los contratos No. 005, 132, 464 y 693 de 2021 fueron celebrados el 04/01/2021; 02/06/2021; 07/05/2021 y, 12/07/2021, respectivamente. Teniendo en cuenta que la póliza tiene una vigencia desde el 05/09/2020 hasta el 04/09/2021, es posible que se pueda afectar la póliza. 
</t>
    </r>
    <r>
      <rPr>
        <b/>
        <sz val="11"/>
        <color theme="1"/>
        <rFont val="Calibri"/>
        <family val="2"/>
        <scheme val="minor"/>
      </rPr>
      <t>Responsabilidad de los presuntos responsables vinculados al proceso</t>
    </r>
    <r>
      <rPr>
        <sz val="11"/>
        <color theme="1"/>
        <rFont val="Calibri"/>
        <family val="2"/>
        <scheme val="minor"/>
      </rPr>
      <t>: en este caso no existen pruebas que en conjunto demuestren una indebida gestión del patrimonio público. Por un lado, si bien se halló una presunta falsedad de los títulos académicos aportados por el contratista, ello por sí solo no genera un detrimento patrimonial. Por otro lado, frente a la presunta idoneidad del recurso humano de la entidad para ejecutar el objeto contratado, no existen pruebas suficientes que lo acrediten o que desvirtúen la necesidad de la celebración de los contratos suscritos, por lo cual, la responsabilidad de los vinculados dependerá del debate probatorio y la valoración de las pruebas para confirmar o desvirtuar la responsabilidad fiscal. Lo anterior, sin perjuicio del carácter contingente del proceso.</t>
    </r>
  </si>
  <si>
    <r>
      <t xml:space="preserve">Argumentos de defensa a proponer: 
</t>
    </r>
    <r>
      <rPr>
        <b/>
        <sz val="11"/>
        <color theme="1"/>
        <rFont val="Calibri"/>
        <family val="2"/>
        <scheme val="minor"/>
      </rPr>
      <t>Frente al auto de apertura PRF:</t>
    </r>
    <r>
      <rPr>
        <sz val="11"/>
        <color theme="1"/>
        <rFont val="Calibri"/>
        <family val="2"/>
        <scheme val="minor"/>
      </rPr>
      <t xml:space="preserve"> i) No se configuran los elementos que estructuran la responsabilidad fiscal por inexistencia de Daño Patrimonial al Estado; ii) En el presente caso no se reúnen los elementos de la responsabilidad fiscal por inexistencia de culpa grave y/o dolo en cabeza de los presuntos responsables. 
</t>
    </r>
    <r>
      <rPr>
        <b/>
        <sz val="11"/>
        <color theme="1"/>
        <rFont val="Calibri"/>
        <family val="2"/>
        <scheme val="minor"/>
      </rPr>
      <t xml:space="preserve">Frente al contrato de seguro: </t>
    </r>
    <r>
      <rPr>
        <sz val="11"/>
        <color theme="1"/>
        <rFont val="Calibri"/>
        <family val="2"/>
        <scheme val="minor"/>
      </rPr>
      <t xml:space="preserve">i) Inexistencia de obligación a cargo de la compañía aseguradora por cuanto no se realizó el riesgo asegurado; ii) falta de cobertura material del seguro documentado en la Póliza No. 022747788, frente al contratista; iii) En cualquier caso, se deberá tener en cuenta el deducible pactado en la Póliza No. 022747788; iv) En cualquier caso, de ninguna forma se podrá exceder el límite del valor asegurado en la Póliza No.  022747788; v) En la Póliza No. 022747788 se pactaron unas exclusiones, por lo tanto, de acreditarse una de ellas, no es posible afectar la póliza. 
</t>
    </r>
  </si>
  <si>
    <t xml:space="preserve">
Las pretensiones se aterrizaron de la siguiente forma: En primer lugar, el valor del presunto detrimento, conforme a lo descrito en el Auto de Apertura, está estimado en la suma de $26.666.964 Pesos M/cte, a este valor se le aplicó el mayor deducible pactado en la póliza (10% de la pérdida, minimo 5 SMLMV).</t>
  </si>
  <si>
    <t>13 de agosto de 2025</t>
  </si>
  <si>
    <t>28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</si>
</sst>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0" xfId="0" applyAlignment="1" applyProtection="1">
      <alignment vertical="center"/>
      <protection locked="0"/>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left" vertical="top"/>
    </xf>
    <xf numFmtId="42" fontId="0" fillId="0" borderId="3" xfId="1" applyFont="1" applyBorder="1" applyAlignment="1">
      <alignment horizontal="left" vertical="top"/>
    </xf>
    <xf numFmtId="0" fontId="3" fillId="2" borderId="4" xfId="0" applyFont="1" applyFill="1" applyBorder="1" applyAlignment="1">
      <alignment horizontal="center" vertical="top"/>
    </xf>
    <xf numFmtId="0" fontId="0" fillId="0" borderId="1" xfId="0" applyBorder="1" applyAlignment="1">
      <alignment horizontal="left" vertical="top"/>
    </xf>
    <xf numFmtId="42" fontId="0" fillId="0" borderId="1" xfId="1" applyFont="1" applyBorder="1" applyAlignment="1">
      <alignment horizontal="left"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4" borderId="5" xfId="0"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0" fillId="0" borderId="1" xfId="0" applyBorder="1" applyAlignment="1" applyProtection="1">
      <alignment horizontal="center"/>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C19"/>
  <sheetViews>
    <sheetView topLeftCell="A6" zoomScale="90" zoomScaleNormal="90" workbookViewId="0">
      <selection sqref="A1:C19"/>
    </sheetView>
  </sheetViews>
  <sheetFormatPr baseColWidth="10" defaultColWidth="0" defaultRowHeight="14.4" x14ac:dyDescent="0.3"/>
  <cols>
    <col min="1" max="1" width="46.109375" style="6" bestFit="1" customWidth="1"/>
    <col min="2" max="2" width="63.88671875" style="6" customWidth="1"/>
    <col min="3" max="3" width="19.109375" style="6" customWidth="1"/>
    <col min="4" max="4" width="11.44140625" style="2" hidden="1" customWidth="1"/>
    <col min="5" max="16384" width="11.44140625" style="2" hidden="1"/>
  </cols>
  <sheetData>
    <row r="1" spans="1:3" ht="18" x14ac:dyDescent="0.3">
      <c r="A1" s="43" t="s">
        <v>0</v>
      </c>
      <c r="B1" s="43"/>
      <c r="C1" s="43"/>
    </row>
    <row r="2" spans="1:3" x14ac:dyDescent="0.3">
      <c r="A2" s="5" t="s">
        <v>1</v>
      </c>
      <c r="B2" s="40" t="s">
        <v>119</v>
      </c>
      <c r="C2" s="40"/>
    </row>
    <row r="3" spans="1:3" ht="19.5" customHeight="1" x14ac:dyDescent="0.3">
      <c r="A3" s="5" t="s">
        <v>2</v>
      </c>
      <c r="B3" s="37" t="s">
        <v>120</v>
      </c>
      <c r="C3" s="38"/>
    </row>
    <row r="4" spans="1:3" x14ac:dyDescent="0.3">
      <c r="A4" s="5" t="s">
        <v>3</v>
      </c>
      <c r="B4" s="41" t="s">
        <v>18</v>
      </c>
      <c r="C4" s="42"/>
    </row>
    <row r="5" spans="1:3" x14ac:dyDescent="0.3">
      <c r="A5" s="5" t="s">
        <v>4</v>
      </c>
      <c r="B5" s="40" t="s">
        <v>19</v>
      </c>
      <c r="C5" s="40"/>
    </row>
    <row r="6" spans="1:3" x14ac:dyDescent="0.3">
      <c r="A6" s="5" t="s">
        <v>5</v>
      </c>
      <c r="B6" s="44" t="s">
        <v>129</v>
      </c>
      <c r="C6" s="45"/>
    </row>
    <row r="7" spans="1:3" x14ac:dyDescent="0.3">
      <c r="A7" s="5" t="s">
        <v>6</v>
      </c>
      <c r="B7" s="46">
        <v>26666964</v>
      </c>
      <c r="C7" s="40"/>
    </row>
    <row r="8" spans="1:3" ht="46.5" customHeight="1" x14ac:dyDescent="0.3">
      <c r="A8" s="35" t="s">
        <v>7</v>
      </c>
      <c r="B8" s="40" t="s">
        <v>121</v>
      </c>
      <c r="C8" s="40"/>
    </row>
    <row r="9" spans="1:3" x14ac:dyDescent="0.3">
      <c r="A9" s="5" t="s">
        <v>8</v>
      </c>
      <c r="B9" s="47" t="s">
        <v>131</v>
      </c>
      <c r="C9" s="48"/>
    </row>
    <row r="10" spans="1:3" x14ac:dyDescent="0.3">
      <c r="A10" s="51" t="s">
        <v>9</v>
      </c>
      <c r="B10" s="52" t="s">
        <v>130</v>
      </c>
      <c r="C10" s="40"/>
    </row>
    <row r="11" spans="1:3" ht="30" customHeight="1" x14ac:dyDescent="0.3">
      <c r="A11" s="51"/>
      <c r="B11" s="40"/>
      <c r="C11" s="40"/>
    </row>
    <row r="12" spans="1:3" ht="202.5" customHeight="1" x14ac:dyDescent="0.3">
      <c r="A12" s="51"/>
      <c r="B12" s="40"/>
      <c r="C12" s="40"/>
    </row>
    <row r="13" spans="1:3" x14ac:dyDescent="0.3">
      <c r="A13" s="5" t="s">
        <v>10</v>
      </c>
      <c r="B13" s="40" t="s">
        <v>123</v>
      </c>
      <c r="C13" s="40"/>
    </row>
    <row r="14" spans="1:3" ht="17.25" customHeight="1" x14ac:dyDescent="0.3">
      <c r="A14" s="5" t="s">
        <v>11</v>
      </c>
      <c r="B14" s="53" t="s">
        <v>125</v>
      </c>
      <c r="C14" s="53"/>
    </row>
    <row r="15" spans="1:3" ht="15.75" customHeight="1" x14ac:dyDescent="0.3">
      <c r="A15" s="5" t="s">
        <v>12</v>
      </c>
      <c r="B15" s="53" t="s">
        <v>122</v>
      </c>
      <c r="C15" s="53"/>
    </row>
    <row r="16" spans="1:3" ht="33" customHeight="1" x14ac:dyDescent="0.3">
      <c r="A16" s="5" t="s">
        <v>13</v>
      </c>
      <c r="B16" s="47" t="s">
        <v>124</v>
      </c>
      <c r="C16" s="48"/>
    </row>
    <row r="17" spans="1:3" ht="18.75" customHeight="1" x14ac:dyDescent="0.3">
      <c r="A17" s="5" t="s">
        <v>14</v>
      </c>
      <c r="B17" s="49" t="s">
        <v>126</v>
      </c>
      <c r="C17" s="50"/>
    </row>
    <row r="18" spans="1:3" x14ac:dyDescent="0.3">
      <c r="A18" s="5" t="s">
        <v>15</v>
      </c>
      <c r="B18" s="49" t="s">
        <v>127</v>
      </c>
      <c r="C18" s="50"/>
    </row>
    <row r="19" spans="1:3" x14ac:dyDescent="0.3">
      <c r="A19" s="5" t="s">
        <v>16</v>
      </c>
      <c r="B19" s="40" t="s">
        <v>128</v>
      </c>
      <c r="C19" s="40"/>
    </row>
  </sheetData>
  <mergeCells count="17">
    <mergeCell ref="B9:C9"/>
    <mergeCell ref="B16:C16"/>
    <mergeCell ref="B18:C18"/>
    <mergeCell ref="B19:C19"/>
    <mergeCell ref="A10:A12"/>
    <mergeCell ref="B10:C12"/>
    <mergeCell ref="B13:C13"/>
    <mergeCell ref="B14:C14"/>
    <mergeCell ref="B15:C15"/>
    <mergeCell ref="B17:C17"/>
    <mergeCell ref="B8:C8"/>
    <mergeCell ref="B4:C4"/>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NOTAS!$A$4:$A$5</xm:f>
          </x14:formula1>
          <xm:sqref>B5:C5</xm:sqref>
        </x14:dataValidation>
        <x14:dataValidation type="list" allowBlank="1" showInputMessage="1" showErrorMessage="1" xr:uid="{00000000-0002-0000-0000-00000100000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2BC71-E051-4FB7-AE90-4B82175F9390}">
  <sheetPr>
    <tabColor theme="2" tint="-0.749992370372631"/>
  </sheetPr>
  <dimension ref="A1:C19"/>
  <sheetViews>
    <sheetView tabSelected="1" topLeftCell="A9" workbookViewId="0">
      <selection activeCell="B20" sqref="B20"/>
    </sheetView>
  </sheetViews>
  <sheetFormatPr baseColWidth="10" defaultRowHeight="14.4" x14ac:dyDescent="0.3"/>
  <cols>
    <col min="1" max="1" width="46.109375" bestFit="1" customWidth="1"/>
    <col min="2" max="2" width="63.88671875" customWidth="1"/>
    <col min="3" max="3" width="19.109375" customWidth="1"/>
  </cols>
  <sheetData>
    <row r="1" spans="1:3" ht="18" x14ac:dyDescent="0.3">
      <c r="A1" s="43" t="s">
        <v>0</v>
      </c>
      <c r="B1" s="43"/>
      <c r="C1" s="43"/>
    </row>
    <row r="2" spans="1:3" x14ac:dyDescent="0.3">
      <c r="A2" s="5" t="s">
        <v>1</v>
      </c>
      <c r="B2" s="40" t="s">
        <v>119</v>
      </c>
      <c r="C2" s="40"/>
    </row>
    <row r="3" spans="1:3" x14ac:dyDescent="0.3">
      <c r="A3" s="5" t="s">
        <v>2</v>
      </c>
      <c r="B3" s="37" t="s">
        <v>120</v>
      </c>
      <c r="C3" s="38"/>
    </row>
    <row r="4" spans="1:3" x14ac:dyDescent="0.3">
      <c r="A4" s="5" t="s">
        <v>3</v>
      </c>
      <c r="B4" s="41" t="s">
        <v>18</v>
      </c>
      <c r="C4" s="42"/>
    </row>
    <row r="5" spans="1:3" x14ac:dyDescent="0.3">
      <c r="A5" s="5" t="s">
        <v>4</v>
      </c>
      <c r="B5" s="40" t="s">
        <v>20</v>
      </c>
      <c r="C5" s="40"/>
    </row>
    <row r="6" spans="1:3" x14ac:dyDescent="0.3">
      <c r="A6" s="5" t="s">
        <v>5</v>
      </c>
      <c r="B6" s="44" t="s">
        <v>129</v>
      </c>
      <c r="C6" s="45"/>
    </row>
    <row r="7" spans="1:3" x14ac:dyDescent="0.3">
      <c r="A7" s="5" t="s">
        <v>6</v>
      </c>
      <c r="B7" s="46">
        <v>26666964</v>
      </c>
      <c r="C7" s="40"/>
    </row>
    <row r="8" spans="1:3" x14ac:dyDescent="0.3">
      <c r="A8" s="35" t="s">
        <v>7</v>
      </c>
      <c r="B8" s="40" t="s">
        <v>121</v>
      </c>
      <c r="C8" s="40"/>
    </row>
    <row r="9" spans="1:3" x14ac:dyDescent="0.3">
      <c r="A9" s="5" t="s">
        <v>8</v>
      </c>
      <c r="B9" s="47" t="s">
        <v>131</v>
      </c>
      <c r="C9" s="48"/>
    </row>
    <row r="10" spans="1:3" x14ac:dyDescent="0.3">
      <c r="A10" s="51" t="s">
        <v>9</v>
      </c>
      <c r="B10" s="40" t="s">
        <v>130</v>
      </c>
      <c r="C10" s="40"/>
    </row>
    <row r="11" spans="1:3" x14ac:dyDescent="0.3">
      <c r="A11" s="51"/>
      <c r="B11" s="40"/>
      <c r="C11" s="40"/>
    </row>
    <row r="12" spans="1:3" ht="204.6" customHeight="1" x14ac:dyDescent="0.3">
      <c r="A12" s="51"/>
      <c r="B12" s="40"/>
      <c r="C12" s="40"/>
    </row>
    <row r="13" spans="1:3" x14ac:dyDescent="0.3">
      <c r="A13" s="5" t="s">
        <v>10</v>
      </c>
      <c r="B13" s="40" t="s">
        <v>123</v>
      </c>
      <c r="C13" s="40"/>
    </row>
    <row r="14" spans="1:3" x14ac:dyDescent="0.3">
      <c r="A14" s="5" t="s">
        <v>11</v>
      </c>
      <c r="B14" s="53" t="s">
        <v>125</v>
      </c>
      <c r="C14" s="53"/>
    </row>
    <row r="15" spans="1:3" x14ac:dyDescent="0.3">
      <c r="A15" s="5" t="s">
        <v>12</v>
      </c>
      <c r="B15" s="53" t="s">
        <v>122</v>
      </c>
      <c r="C15" s="53"/>
    </row>
    <row r="16" spans="1:3" x14ac:dyDescent="0.3">
      <c r="A16" s="5" t="s">
        <v>13</v>
      </c>
      <c r="B16" s="47" t="s">
        <v>124</v>
      </c>
      <c r="C16" s="48"/>
    </row>
    <row r="17" spans="1:3" x14ac:dyDescent="0.3">
      <c r="A17" s="5" t="s">
        <v>14</v>
      </c>
      <c r="B17" s="49" t="s">
        <v>126</v>
      </c>
      <c r="C17" s="50"/>
    </row>
    <row r="18" spans="1:3" x14ac:dyDescent="0.3">
      <c r="A18" s="5" t="s">
        <v>15</v>
      </c>
      <c r="B18" s="49" t="s">
        <v>142</v>
      </c>
      <c r="C18" s="50"/>
    </row>
    <row r="19" spans="1:3" x14ac:dyDescent="0.3">
      <c r="A19" s="5" t="s">
        <v>16</v>
      </c>
      <c r="B19" s="40" t="s">
        <v>143</v>
      </c>
      <c r="C19" s="40"/>
    </row>
  </sheetData>
  <mergeCells count="17">
    <mergeCell ref="B15:C15"/>
    <mergeCell ref="B16:C16"/>
    <mergeCell ref="B17:C17"/>
    <mergeCell ref="B18:C18"/>
    <mergeCell ref="B19:C19"/>
    <mergeCell ref="B8:C8"/>
    <mergeCell ref="B9:C9"/>
    <mergeCell ref="A10:A12"/>
    <mergeCell ref="B10:C12"/>
    <mergeCell ref="B13:C13"/>
    <mergeCell ref="B14:C14"/>
    <mergeCell ref="A1:C1"/>
    <mergeCell ref="B2:C2"/>
    <mergeCell ref="B4:C4"/>
    <mergeCell ref="B5:C5"/>
    <mergeCell ref="B6:C6"/>
    <mergeCell ref="B7:C7"/>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AE68CA9-7F15-474C-946A-C1CF8BF27C4A}">
          <x14:formula1>
            <xm:f>NOTAS!$A$1:$A$2</xm:f>
          </x14:formula1>
          <xm:sqref>B4:C4</xm:sqref>
        </x14:dataValidation>
        <x14:dataValidation type="list" allowBlank="1" showInputMessage="1" showErrorMessage="1" xr:uid="{08017531-D26A-4080-B796-FECED74D6AFD}">
          <x14:formula1>
            <xm:f>NOTAS!$A$4:$A$5</xm:f>
          </x14:formula1>
          <xm:sqref>B5:C5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A5"/>
  <sheetViews>
    <sheetView workbookViewId="0">
      <selection sqref="A1:A5"/>
    </sheetView>
  </sheetViews>
  <sheetFormatPr baseColWidth="10" defaultRowHeight="14.4" x14ac:dyDescent="0.3"/>
  <sheetData>
    <row r="1" spans="1:1" x14ac:dyDescent="0.3">
      <c r="A1" s="6" t="s">
        <v>17</v>
      </c>
    </row>
    <row r="2" spans="1:1" x14ac:dyDescent="0.3">
      <c r="A2" s="6" t="s">
        <v>18</v>
      </c>
    </row>
    <row r="3" spans="1:1" x14ac:dyDescent="0.3">
      <c r="A3" s="6"/>
    </row>
    <row r="4" spans="1:1" x14ac:dyDescent="0.3">
      <c r="A4" s="6" t="s">
        <v>19</v>
      </c>
    </row>
    <row r="5" spans="1:1" x14ac:dyDescent="0.3">
      <c r="A5" s="6" t="s">
        <v>20</v>
      </c>
    </row>
  </sheetData>
  <pageMargins left="0.7" right="0.7" top="0.75" bottom="0.75" header="0.3" footer="0.3"/>
  <pageSetup orientation="portrait"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C49"/>
  <sheetViews>
    <sheetView zoomScale="90" zoomScaleNormal="90" workbookViewId="0">
      <selection activeCell="B9" sqref="B9:C9"/>
    </sheetView>
  </sheetViews>
  <sheetFormatPr baseColWidth="10" defaultColWidth="0" defaultRowHeight="14.4" x14ac:dyDescent="0.3"/>
  <cols>
    <col min="1" max="1" width="44.44140625" customWidth="1"/>
    <col min="2" max="2" width="36.33203125" customWidth="1"/>
    <col min="3" max="3" width="64.44140625" customWidth="1"/>
    <col min="4" max="16384" width="11.44140625" hidden="1"/>
  </cols>
  <sheetData>
    <row r="1" spans="1:3" ht="18" x14ac:dyDescent="0.3">
      <c r="A1" s="56" t="s">
        <v>21</v>
      </c>
      <c r="B1" s="56"/>
      <c r="C1" s="56"/>
    </row>
    <row r="2" spans="1:3" x14ac:dyDescent="0.3">
      <c r="A2" s="15" t="s">
        <v>22</v>
      </c>
      <c r="B2" s="49" t="s">
        <v>137</v>
      </c>
      <c r="C2" s="50"/>
    </row>
    <row r="3" spans="1:3" s="25" customFormat="1" x14ac:dyDescent="0.3">
      <c r="A3" s="5" t="s">
        <v>1</v>
      </c>
      <c r="B3" s="57" t="str">
        <f>'NOTA 322 APERTURA'!B2:C2</f>
        <v>1073-2023</v>
      </c>
      <c r="C3" s="57"/>
    </row>
    <row r="4" spans="1:3" s="2" customFormat="1" ht="14.4" customHeight="1" x14ac:dyDescent="0.3">
      <c r="A4" s="5" t="s">
        <v>2</v>
      </c>
      <c r="B4" s="57" t="str">
        <f>'NOTA 322 APERTURA'!B3:C3</f>
        <v>CONTRALORÍA GENERAL DEPARTAMENTO DEL MAGDALENA</v>
      </c>
      <c r="C4" s="57"/>
    </row>
    <row r="5" spans="1:3" s="2" customFormat="1" x14ac:dyDescent="0.3">
      <c r="A5" s="5" t="s">
        <v>5</v>
      </c>
      <c r="B5" s="57" t="str">
        <f>'NOTA 322 APERTURA'!B6:C6</f>
        <v>E.S.E. HOSPITAL LOCAL SAN JOSE DE PUEBLO VIEJO, MAGDALENA</v>
      </c>
      <c r="C5" s="57"/>
    </row>
    <row r="6" spans="1:3" s="2" customFormat="1" x14ac:dyDescent="0.3">
      <c r="A6" s="5" t="s">
        <v>6</v>
      </c>
      <c r="B6" s="58">
        <f>'NOTA 322 APERTURA'!B7:C7</f>
        <v>26666964</v>
      </c>
      <c r="C6" s="58"/>
    </row>
    <row r="7" spans="1:3" s="2" customFormat="1" x14ac:dyDescent="0.3">
      <c r="A7" s="5" t="s">
        <v>7</v>
      </c>
      <c r="B7" s="57" t="str">
        <f>'NOTA 322 APERTURA'!B8:C8</f>
        <v>ALLIANZ SEGUROS S.A.</v>
      </c>
      <c r="C7" s="57"/>
    </row>
    <row r="8" spans="1:3" x14ac:dyDescent="0.3">
      <c r="A8" s="12" t="s">
        <v>23</v>
      </c>
      <c r="B8" s="57">
        <v>22747788</v>
      </c>
      <c r="C8" s="57"/>
    </row>
    <row r="9" spans="1:3" x14ac:dyDescent="0.3">
      <c r="A9" s="12" t="s">
        <v>24</v>
      </c>
      <c r="B9" s="57" t="s">
        <v>138</v>
      </c>
      <c r="C9" s="57"/>
    </row>
    <row r="10" spans="1:3" x14ac:dyDescent="0.3">
      <c r="A10" s="12" t="s">
        <v>25</v>
      </c>
      <c r="B10" s="54">
        <v>90000000</v>
      </c>
      <c r="C10" s="55"/>
    </row>
    <row r="11" spans="1:3" x14ac:dyDescent="0.3">
      <c r="A11" s="12" t="s">
        <v>26</v>
      </c>
      <c r="B11" s="41" t="s">
        <v>90</v>
      </c>
      <c r="C11" s="42"/>
    </row>
    <row r="12" spans="1:3" x14ac:dyDescent="0.3">
      <c r="A12" s="12" t="s">
        <v>27</v>
      </c>
      <c r="B12" s="40" t="s">
        <v>132</v>
      </c>
      <c r="C12" s="40"/>
    </row>
    <row r="13" spans="1:3" x14ac:dyDescent="0.3">
      <c r="A13" s="12" t="s">
        <v>28</v>
      </c>
      <c r="B13" s="40" t="s">
        <v>86</v>
      </c>
      <c r="C13" s="40"/>
    </row>
    <row r="14" spans="1:3" x14ac:dyDescent="0.3">
      <c r="A14" s="12" t="s">
        <v>29</v>
      </c>
      <c r="B14" s="40" t="s">
        <v>86</v>
      </c>
      <c r="C14" s="40"/>
    </row>
    <row r="15" spans="1:3" x14ac:dyDescent="0.3">
      <c r="A15" s="59" t="s">
        <v>30</v>
      </c>
      <c r="B15" s="40" t="s">
        <v>104</v>
      </c>
      <c r="C15" s="40"/>
    </row>
    <row r="16" spans="1:3" x14ac:dyDescent="0.3">
      <c r="A16" s="60"/>
      <c r="B16" s="8" t="s">
        <v>31</v>
      </c>
      <c r="C16" s="9" t="s">
        <v>32</v>
      </c>
    </row>
    <row r="17" spans="1:3" x14ac:dyDescent="0.3">
      <c r="A17" s="60"/>
      <c r="B17" s="10"/>
      <c r="C17" s="10"/>
    </row>
    <row r="18" spans="1:3" x14ac:dyDescent="0.3">
      <c r="A18" s="60"/>
      <c r="B18" s="10"/>
      <c r="C18" s="10"/>
    </row>
    <row r="19" spans="1:3" x14ac:dyDescent="0.3">
      <c r="A19" s="60"/>
      <c r="B19" s="10"/>
      <c r="C19" s="10"/>
    </row>
    <row r="20" spans="1:3" x14ac:dyDescent="0.3">
      <c r="A20" s="12" t="s">
        <v>33</v>
      </c>
      <c r="B20" s="40" t="s">
        <v>91</v>
      </c>
      <c r="C20" s="40"/>
    </row>
    <row r="21" spans="1:3" x14ac:dyDescent="0.3">
      <c r="A21" s="12" t="s">
        <v>34</v>
      </c>
      <c r="B21" s="41"/>
      <c r="C21" s="42"/>
    </row>
    <row r="22" spans="1:3" x14ac:dyDescent="0.3">
      <c r="A22" s="11" t="s">
        <v>35</v>
      </c>
      <c r="B22" s="40" t="s">
        <v>91</v>
      </c>
      <c r="C22" s="40"/>
    </row>
    <row r="23" spans="1:3" x14ac:dyDescent="0.3">
      <c r="A23" s="61" t="s">
        <v>36</v>
      </c>
      <c r="B23" s="61"/>
      <c r="C23" s="61"/>
    </row>
    <row r="24" spans="1:3" x14ac:dyDescent="0.3">
      <c r="A24" s="49" t="s">
        <v>37</v>
      </c>
      <c r="B24" s="50"/>
      <c r="C24" s="22" t="s">
        <v>133</v>
      </c>
    </row>
    <row r="25" spans="1:3" x14ac:dyDescent="0.3">
      <c r="A25" s="49" t="s">
        <v>38</v>
      </c>
      <c r="B25" s="50"/>
      <c r="C25" s="22" t="s">
        <v>133</v>
      </c>
    </row>
    <row r="26" spans="1:3" x14ac:dyDescent="0.3">
      <c r="A26" s="49" t="s">
        <v>39</v>
      </c>
      <c r="B26" s="50"/>
      <c r="C26" s="23"/>
    </row>
    <row r="27" spans="1:3" x14ac:dyDescent="0.3">
      <c r="A27" s="16" t="s">
        <v>40</v>
      </c>
      <c r="B27" s="17"/>
      <c r="C27" s="22" t="s">
        <v>133</v>
      </c>
    </row>
    <row r="28" spans="1:3" x14ac:dyDescent="0.3">
      <c r="A28" s="49" t="s">
        <v>41</v>
      </c>
      <c r="B28" s="50"/>
      <c r="C28" s="22"/>
    </row>
    <row r="29" spans="1:3" x14ac:dyDescent="0.3">
      <c r="A29" s="49" t="s">
        <v>42</v>
      </c>
      <c r="B29" s="50"/>
      <c r="C29" s="36" t="s">
        <v>134</v>
      </c>
    </row>
    <row r="30" spans="1:3" x14ac:dyDescent="0.3">
      <c r="A30" s="49" t="s">
        <v>43</v>
      </c>
      <c r="B30" s="50"/>
      <c r="C30" s="22" t="s">
        <v>135</v>
      </c>
    </row>
    <row r="31" spans="1:3" x14ac:dyDescent="0.3">
      <c r="A31" s="64" t="s">
        <v>44</v>
      </c>
      <c r="B31" s="65"/>
      <c r="C31" s="24" t="s">
        <v>136</v>
      </c>
    </row>
    <row r="32" spans="1:3" x14ac:dyDescent="0.3">
      <c r="A32" s="62" t="s">
        <v>45</v>
      </c>
      <c r="B32" s="62"/>
      <c r="C32" s="62"/>
    </row>
    <row r="33" spans="1:3" x14ac:dyDescent="0.3">
      <c r="A33" s="57" t="s">
        <v>46</v>
      </c>
      <c r="B33" s="57"/>
      <c r="C33" s="10"/>
    </row>
    <row r="34" spans="1:3" x14ac:dyDescent="0.3">
      <c r="A34" s="57" t="s">
        <v>47</v>
      </c>
      <c r="B34" s="57"/>
      <c r="C34" s="10"/>
    </row>
    <row r="35" spans="1:3" x14ac:dyDescent="0.3">
      <c r="A35" s="57" t="s">
        <v>48</v>
      </c>
      <c r="B35" s="57"/>
      <c r="C35" s="10"/>
    </row>
    <row r="36" spans="1:3" x14ac:dyDescent="0.3">
      <c r="A36" s="57" t="s">
        <v>49</v>
      </c>
      <c r="B36" s="57"/>
      <c r="C36" s="10"/>
    </row>
    <row r="37" spans="1:3" x14ac:dyDescent="0.3">
      <c r="A37" s="57" t="s">
        <v>50</v>
      </c>
      <c r="B37" s="57"/>
      <c r="C37" s="10"/>
    </row>
    <row r="38" spans="1:3" x14ac:dyDescent="0.3">
      <c r="A38" s="57" t="s">
        <v>51</v>
      </c>
      <c r="B38" s="57"/>
      <c r="C38" s="10"/>
    </row>
    <row r="39" spans="1:3" x14ac:dyDescent="0.3">
      <c r="A39" s="57" t="s">
        <v>52</v>
      </c>
      <c r="B39" s="57"/>
      <c r="C39" s="10"/>
    </row>
    <row r="40" spans="1:3" x14ac:dyDescent="0.3">
      <c r="A40" s="57" t="s">
        <v>53</v>
      </c>
      <c r="B40" s="57"/>
      <c r="C40" s="10"/>
    </row>
    <row r="41" spans="1:3" x14ac:dyDescent="0.3">
      <c r="A41" s="57" t="s">
        <v>54</v>
      </c>
      <c r="B41" s="57"/>
      <c r="C41" s="10"/>
    </row>
    <row r="42" spans="1:3" x14ac:dyDescent="0.3">
      <c r="A42" s="57" t="s">
        <v>55</v>
      </c>
      <c r="B42" s="57"/>
      <c r="C42" s="10"/>
    </row>
    <row r="43" spans="1:3" x14ac:dyDescent="0.3">
      <c r="A43" s="57" t="s">
        <v>56</v>
      </c>
      <c r="B43" s="57"/>
      <c r="C43" s="10"/>
    </row>
    <row r="44" spans="1:3" x14ac:dyDescent="0.3">
      <c r="A44" s="57" t="s">
        <v>57</v>
      </c>
      <c r="B44" s="57"/>
      <c r="C44" s="10"/>
    </row>
    <row r="45" spans="1:3" x14ac:dyDescent="0.3">
      <c r="A45" s="57" t="s">
        <v>58</v>
      </c>
      <c r="B45" s="57"/>
      <c r="C45" s="10"/>
    </row>
    <row r="46" spans="1:3" x14ac:dyDescent="0.3">
      <c r="A46" s="57" t="s">
        <v>59</v>
      </c>
      <c r="B46" s="57"/>
      <c r="C46" s="10"/>
    </row>
    <row r="47" spans="1:3" x14ac:dyDescent="0.3">
      <c r="A47" s="57" t="s">
        <v>60</v>
      </c>
      <c r="B47" s="57"/>
      <c r="C47" s="10"/>
    </row>
    <row r="48" spans="1:3" x14ac:dyDescent="0.3">
      <c r="A48" s="57" t="s">
        <v>61</v>
      </c>
      <c r="B48" s="57"/>
      <c r="C48" s="10"/>
    </row>
    <row r="49" spans="1:3" x14ac:dyDescent="0.3">
      <c r="A49" s="63"/>
      <c r="B49" s="63"/>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Hoja2!$D$2:$D$3</xm:f>
          </x14:formula1>
          <xm:sqref>B21:C21</xm:sqref>
        </x14:dataValidation>
        <x14:dataValidation type="list" allowBlank="1" showInputMessage="1" showErrorMessage="1" xr:uid="{00000000-0002-0000-0200-000001000000}">
          <x14:formula1>
            <xm:f>Hoja2!$C$2:$C$4</xm:f>
          </x14:formula1>
          <xm:sqref>B15:C15</xm:sqref>
        </x14:dataValidation>
        <x14:dataValidation type="list" allowBlank="1" showInputMessage="1" showErrorMessage="1" xr:uid="{00000000-0002-0000-0200-000002000000}">
          <x14:formula1>
            <xm:f>Hoja2!$A$2:$A$5</xm:f>
          </x14:formula1>
          <xm:sqref>B11:C11</xm:sqref>
        </x14:dataValidation>
        <x14:dataValidation type="list" allowBlank="1" showInputMessage="1" showErrorMessage="1" xr:uid="{00000000-0002-0000-0200-000003000000}">
          <x14:formula1>
            <xm:f>Hoja2!$B$1:$B$2</xm:f>
          </x14:formula1>
          <xm:sqref>B22:C22 B13:C14 B20:C20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XFC50"/>
  <sheetViews>
    <sheetView zoomScale="80" zoomScaleNormal="80" workbookViewId="0">
      <selection activeCell="C24" sqref="C24"/>
    </sheetView>
  </sheetViews>
  <sheetFormatPr baseColWidth="10" defaultColWidth="0" defaultRowHeight="14.4" x14ac:dyDescent="0.3"/>
  <cols>
    <col min="1" max="1" width="41.88671875" style="31" customWidth="1"/>
    <col min="2" max="2" width="30.5546875" style="31" customWidth="1"/>
    <col min="3" max="3" width="76.109375" style="31"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85" t="s">
        <v>62</v>
      </c>
      <c r="B1" s="85"/>
      <c r="C1" s="85"/>
    </row>
    <row r="2" spans="1:6" x14ac:dyDescent="0.3">
      <c r="A2" s="27" t="s">
        <v>22</v>
      </c>
      <c r="B2" s="86" t="str">
        <f>'GENERALES NOTA 321'!B2:C2</f>
        <v>SINIESTRO 131072452</v>
      </c>
      <c r="C2" s="78"/>
    </row>
    <row r="3" spans="1:6" x14ac:dyDescent="0.3">
      <c r="A3" s="28" t="s">
        <v>1</v>
      </c>
      <c r="B3" s="69" t="str">
        <f>'NOTA 322 APERTURA'!B2:C2</f>
        <v>1073-2023</v>
      </c>
      <c r="C3" s="70"/>
    </row>
    <row r="4" spans="1:6" s="2" customFormat="1" x14ac:dyDescent="0.3">
      <c r="A4" s="29" t="s">
        <v>2</v>
      </c>
      <c r="B4" s="68" t="str">
        <f>'NOTA 322 APERTURA'!B3:C3</f>
        <v>CONTRALORÍA GENERAL DEPARTAMENTO DEL MAGDALENA</v>
      </c>
      <c r="C4" s="68"/>
    </row>
    <row r="5" spans="1:6" s="2" customFormat="1" x14ac:dyDescent="0.3">
      <c r="A5" s="29" t="s">
        <v>5</v>
      </c>
      <c r="B5" s="86" t="str">
        <f>'GENERALES NOTA 321'!B5:C5</f>
        <v>E.S.E. HOSPITAL LOCAL SAN JOSE DE PUEBLO VIEJO, MAGDALENA</v>
      </c>
      <c r="C5" s="78"/>
    </row>
    <row r="6" spans="1:6" s="2" customFormat="1" x14ac:dyDescent="0.3">
      <c r="A6" s="5" t="s">
        <v>116</v>
      </c>
      <c r="B6" s="87">
        <v>90000000</v>
      </c>
      <c r="C6" s="88"/>
    </row>
    <row r="7" spans="1:6" s="2" customFormat="1" x14ac:dyDescent="0.3">
      <c r="A7" s="5" t="s">
        <v>6</v>
      </c>
      <c r="B7" s="84">
        <f>'NOTA 322 APERTURA'!B7:C7</f>
        <v>26666964</v>
      </c>
      <c r="C7" s="84"/>
    </row>
    <row r="8" spans="1:6" s="2" customFormat="1" x14ac:dyDescent="0.3">
      <c r="A8" s="29" t="s">
        <v>7</v>
      </c>
      <c r="B8" s="68" t="str">
        <f>'NOTA 322 APERTURA'!B8:C8</f>
        <v>ALLIANZ SEGUROS S.A.</v>
      </c>
      <c r="C8" s="68"/>
    </row>
    <row r="9" spans="1:6" ht="23.25" customHeight="1" x14ac:dyDescent="0.3">
      <c r="A9" s="30" t="s">
        <v>63</v>
      </c>
      <c r="B9" s="69" t="s">
        <v>64</v>
      </c>
      <c r="C9" s="70"/>
    </row>
    <row r="10" spans="1:6" ht="321.60000000000002" customHeight="1" x14ac:dyDescent="0.3">
      <c r="A10" s="29" t="s">
        <v>65</v>
      </c>
      <c r="B10" s="71" t="s">
        <v>139</v>
      </c>
      <c r="C10" s="72"/>
      <c r="E10" t="s">
        <v>66</v>
      </c>
      <c r="F10" s="14">
        <v>0.7</v>
      </c>
    </row>
    <row r="11" spans="1:6" x14ac:dyDescent="0.3">
      <c r="A11" s="34" t="s">
        <v>67</v>
      </c>
      <c r="B11" s="73">
        <f>(B12-B14)*B13</f>
        <v>20866964</v>
      </c>
      <c r="C11" s="74"/>
      <c r="E11" t="s">
        <v>64</v>
      </c>
      <c r="F11" s="14">
        <v>0.3</v>
      </c>
    </row>
    <row r="12" spans="1:6" x14ac:dyDescent="0.3">
      <c r="A12" s="13" t="s">
        <v>118</v>
      </c>
      <c r="B12" s="79">
        <f>MIN(B6,B7)</f>
        <v>26666964</v>
      </c>
      <c r="C12" s="80"/>
      <c r="F12" s="14"/>
    </row>
    <row r="13" spans="1:6" x14ac:dyDescent="0.3">
      <c r="A13" s="30" t="s">
        <v>30</v>
      </c>
      <c r="B13" s="81">
        <v>1</v>
      </c>
      <c r="C13" s="81"/>
      <c r="F13" s="14"/>
    </row>
    <row r="14" spans="1:6" x14ac:dyDescent="0.3">
      <c r="A14" s="30" t="s">
        <v>117</v>
      </c>
      <c r="B14" s="82">
        <v>5800000</v>
      </c>
      <c r="C14" s="83"/>
      <c r="F14" s="14"/>
    </row>
    <row r="15" spans="1:6" x14ac:dyDescent="0.3">
      <c r="A15" s="33" t="s">
        <v>68</v>
      </c>
      <c r="B15" s="75">
        <v>5216741</v>
      </c>
      <c r="C15" s="76"/>
    </row>
    <row r="16" spans="1:6" ht="82.2" customHeight="1" x14ac:dyDescent="0.3">
      <c r="A16" s="29" t="s">
        <v>69</v>
      </c>
      <c r="B16" s="77" t="s">
        <v>141</v>
      </c>
      <c r="C16" s="78"/>
    </row>
    <row r="17" spans="1:3" ht="138.6" customHeight="1" x14ac:dyDescent="0.3">
      <c r="A17" s="29" t="s">
        <v>70</v>
      </c>
      <c r="B17" s="66" t="s">
        <v>140</v>
      </c>
      <c r="C17" s="67"/>
    </row>
    <row r="19" spans="1:3" x14ac:dyDescent="0.3">
      <c r="B19" s="32"/>
      <c r="C19" s="32"/>
    </row>
    <row r="20" spans="1:3" x14ac:dyDescent="0.3">
      <c r="B20" s="32"/>
      <c r="C20" s="32"/>
    </row>
    <row r="21" spans="1:3" x14ac:dyDescent="0.3">
      <c r="A21" s="39"/>
      <c r="B21" s="32"/>
      <c r="C21" s="32"/>
    </row>
    <row r="22" spans="1:3" x14ac:dyDescent="0.3">
      <c r="B22" s="32"/>
      <c r="C22" s="32"/>
    </row>
    <row r="23" spans="1:3" x14ac:dyDescent="0.3">
      <c r="B23" s="32"/>
      <c r="C23" s="32"/>
    </row>
    <row r="24" spans="1:3" x14ac:dyDescent="0.3">
      <c r="B24" s="32"/>
      <c r="C24" s="32"/>
    </row>
    <row r="25" spans="1:3" x14ac:dyDescent="0.3">
      <c r="B25" s="32"/>
      <c r="C25" s="32"/>
    </row>
    <row r="26" spans="1:3" x14ac:dyDescent="0.3">
      <c r="B26" s="32"/>
      <c r="C26" s="32"/>
    </row>
    <row r="27" spans="1:3" x14ac:dyDescent="0.3">
      <c r="B27" s="32"/>
      <c r="C27" s="32"/>
    </row>
    <row r="28" spans="1:3" x14ac:dyDescent="0.3">
      <c r="B28" s="32"/>
      <c r="C28" s="32"/>
    </row>
    <row r="29" spans="1:3" x14ac:dyDescent="0.3">
      <c r="B29" s="32"/>
      <c r="C29" s="32"/>
    </row>
    <row r="30" spans="1:3" x14ac:dyDescent="0.3">
      <c r="B30" s="32"/>
      <c r="C30" s="32"/>
    </row>
    <row r="31" spans="1:3" x14ac:dyDescent="0.3">
      <c r="B31" s="32"/>
      <c r="C31" s="32"/>
    </row>
    <row r="32" spans="1:3" x14ac:dyDescent="0.3">
      <c r="B32" s="32"/>
      <c r="C32" s="32"/>
    </row>
    <row r="33" spans="2:3" x14ac:dyDescent="0.3">
      <c r="B33" s="32"/>
      <c r="C33" s="32"/>
    </row>
    <row r="34" spans="2:3" x14ac:dyDescent="0.3">
      <c r="B34" s="32"/>
      <c r="C34" s="32"/>
    </row>
    <row r="35" spans="2:3" x14ac:dyDescent="0.3">
      <c r="B35" s="32"/>
      <c r="C35" s="32"/>
    </row>
    <row r="36" spans="2:3" x14ac:dyDescent="0.3">
      <c r="B36" s="32"/>
      <c r="C36" s="32"/>
    </row>
    <row r="37" spans="2:3" x14ac:dyDescent="0.3">
      <c r="B37" s="32"/>
      <c r="C37" s="32"/>
    </row>
    <row r="38" spans="2:3" x14ac:dyDescent="0.3">
      <c r="B38" s="32"/>
      <c r="C38" s="32"/>
    </row>
    <row r="39" spans="2:3" x14ac:dyDescent="0.3">
      <c r="B39" s="32"/>
      <c r="C39" s="32"/>
    </row>
    <row r="40" spans="2:3" x14ac:dyDescent="0.3">
      <c r="B40" s="32"/>
      <c r="C40" s="32"/>
    </row>
    <row r="41" spans="2:3" x14ac:dyDescent="0.3">
      <c r="B41" s="32"/>
      <c r="C41" s="32"/>
    </row>
    <row r="42" spans="2:3" x14ac:dyDescent="0.3">
      <c r="B42" s="32"/>
      <c r="C42" s="32"/>
    </row>
    <row r="43" spans="2:3" x14ac:dyDescent="0.3">
      <c r="B43" s="32"/>
      <c r="C43" s="32"/>
    </row>
    <row r="44" spans="2:3" x14ac:dyDescent="0.3">
      <c r="B44" s="32"/>
      <c r="C44" s="32"/>
    </row>
    <row r="45" spans="2:3" x14ac:dyDescent="0.3">
      <c r="B45" s="32"/>
      <c r="C45" s="32"/>
    </row>
    <row r="46" spans="2:3" x14ac:dyDescent="0.3">
      <c r="B46" s="32"/>
      <c r="C46" s="32"/>
    </row>
    <row r="47" spans="2:3" x14ac:dyDescent="0.3">
      <c r="B47" s="32"/>
      <c r="C47" s="32"/>
    </row>
    <row r="48" spans="2:3" x14ac:dyDescent="0.3">
      <c r="B48" s="32"/>
      <c r="C48" s="32"/>
    </row>
    <row r="49" spans="2:3" x14ac:dyDescent="0.3">
      <c r="B49" s="32"/>
      <c r="C49" s="32"/>
    </row>
    <row r="50" spans="2:3" x14ac:dyDescent="0.3">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XFC50"/>
  <sheetViews>
    <sheetView zoomScale="70" zoomScaleNormal="70" workbookViewId="0">
      <selection activeCell="B16" sqref="B16:C16"/>
    </sheetView>
  </sheetViews>
  <sheetFormatPr baseColWidth="10" defaultColWidth="0" defaultRowHeight="14.4" x14ac:dyDescent="0.3"/>
  <cols>
    <col min="1" max="1" width="41.88671875" style="31" customWidth="1"/>
    <col min="2" max="2" width="30.5546875" style="31" customWidth="1"/>
    <col min="3" max="3" width="76.109375" style="31"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85" t="s">
        <v>62</v>
      </c>
      <c r="B1" s="85"/>
      <c r="C1" s="85"/>
    </row>
    <row r="2" spans="1:6" x14ac:dyDescent="0.3">
      <c r="A2" s="27" t="s">
        <v>22</v>
      </c>
      <c r="B2" s="86" t="str">
        <f>'GENERALES NOTA 321'!B2:C2</f>
        <v>SINIESTRO 131072452</v>
      </c>
      <c r="C2" s="78"/>
    </row>
    <row r="3" spans="1:6" x14ac:dyDescent="0.3">
      <c r="A3" s="28" t="s">
        <v>1</v>
      </c>
      <c r="B3" s="69" t="str">
        <f>'NOTA 322 APERTURA'!B2:C2</f>
        <v>1073-2023</v>
      </c>
      <c r="C3" s="70"/>
    </row>
    <row r="4" spans="1:6" s="2" customFormat="1" x14ac:dyDescent="0.3">
      <c r="A4" s="29" t="s">
        <v>2</v>
      </c>
      <c r="B4" s="68" t="str">
        <f>'NOTA 322 APERTURA'!B3:C3</f>
        <v>CONTRALORÍA GENERAL DEPARTAMENTO DEL MAGDALENA</v>
      </c>
      <c r="C4" s="68"/>
    </row>
    <row r="5" spans="1:6" s="2" customFormat="1" x14ac:dyDescent="0.3">
      <c r="A5" s="29" t="s">
        <v>5</v>
      </c>
      <c r="B5" s="86" t="str">
        <f>'GENERALES NOTA 321'!B5:C5</f>
        <v>E.S.E. HOSPITAL LOCAL SAN JOSE DE PUEBLO VIEJO, MAGDALENA</v>
      </c>
      <c r="C5" s="78"/>
    </row>
    <row r="6" spans="1:6" s="2" customFormat="1" x14ac:dyDescent="0.3">
      <c r="A6" s="5" t="s">
        <v>116</v>
      </c>
      <c r="B6" s="87">
        <f>'GENERALES NOTA 321'!B10:C10</f>
        <v>90000000</v>
      </c>
      <c r="C6" s="88"/>
    </row>
    <row r="7" spans="1:6" s="2" customFormat="1" x14ac:dyDescent="0.3">
      <c r="A7" s="5" t="s">
        <v>6</v>
      </c>
      <c r="B7" s="84">
        <f>'NOTA 322 APERTURA'!B7:C7</f>
        <v>26666964</v>
      </c>
      <c r="C7" s="84"/>
    </row>
    <row r="8" spans="1:6" s="2" customFormat="1" x14ac:dyDescent="0.3">
      <c r="A8" s="29" t="s">
        <v>7</v>
      </c>
      <c r="B8" s="68" t="str">
        <f>'NOTA 322 APERTURA'!B8:C8</f>
        <v>ALLIANZ SEGUROS S.A.</v>
      </c>
      <c r="C8" s="68"/>
    </row>
    <row r="9" spans="1:6" ht="23.25" customHeight="1" x14ac:dyDescent="0.3">
      <c r="A9" s="30" t="s">
        <v>63</v>
      </c>
      <c r="B9" s="69"/>
      <c r="C9" s="70"/>
    </row>
    <row r="10" spans="1:6" ht="57.6" x14ac:dyDescent="0.3">
      <c r="A10" s="29" t="s">
        <v>65</v>
      </c>
      <c r="B10" s="89"/>
      <c r="C10" s="90"/>
      <c r="E10" t="s">
        <v>66</v>
      </c>
      <c r="F10" s="14">
        <v>0.7</v>
      </c>
    </row>
    <row r="11" spans="1:6" x14ac:dyDescent="0.3">
      <c r="A11" s="34" t="s">
        <v>67</v>
      </c>
      <c r="B11" s="73">
        <f>(B12-B14)*B13</f>
        <v>26666964</v>
      </c>
      <c r="C11" s="74"/>
      <c r="E11" t="s">
        <v>64</v>
      </c>
      <c r="F11" s="14">
        <v>0.3</v>
      </c>
    </row>
    <row r="12" spans="1:6" x14ac:dyDescent="0.3">
      <c r="A12" s="13" t="s">
        <v>118</v>
      </c>
      <c r="B12" s="79">
        <f>MIN(B6,B7)</f>
        <v>26666964</v>
      </c>
      <c r="C12" s="80"/>
      <c r="F12" s="14"/>
    </row>
    <row r="13" spans="1:6" x14ac:dyDescent="0.3">
      <c r="A13" s="30" t="s">
        <v>30</v>
      </c>
      <c r="B13" s="81">
        <v>1</v>
      </c>
      <c r="C13" s="81"/>
      <c r="F13" s="14"/>
    </row>
    <row r="14" spans="1:6" x14ac:dyDescent="0.3">
      <c r="A14" s="30" t="s">
        <v>117</v>
      </c>
      <c r="B14" s="82">
        <v>0</v>
      </c>
      <c r="C14" s="82"/>
      <c r="F14" s="14"/>
    </row>
    <row r="15" spans="1:6" x14ac:dyDescent="0.3">
      <c r="A15" s="33" t="s">
        <v>68</v>
      </c>
      <c r="B15" s="75">
        <f>IFERROR(B11*(VLOOKUP(B9,E10:F15,2,0)),16666)</f>
        <v>16666</v>
      </c>
      <c r="C15" s="76"/>
    </row>
    <row r="16" spans="1:6" ht="180" customHeight="1" x14ac:dyDescent="0.3">
      <c r="A16" s="29" t="s">
        <v>69</v>
      </c>
      <c r="B16" s="69"/>
      <c r="C16" s="70"/>
    </row>
    <row r="17" spans="1:3" ht="86.4" x14ac:dyDescent="0.3">
      <c r="A17" s="29" t="s">
        <v>70</v>
      </c>
      <c r="B17" s="91"/>
      <c r="C17" s="91"/>
    </row>
    <row r="19" spans="1:3" x14ac:dyDescent="0.3">
      <c r="B19" s="32"/>
      <c r="C19" s="32"/>
    </row>
    <row r="20" spans="1:3" x14ac:dyDescent="0.3">
      <c r="B20" s="32"/>
      <c r="C20" s="32"/>
    </row>
    <row r="21" spans="1:3" x14ac:dyDescent="0.3">
      <c r="B21" s="32"/>
      <c r="C21" s="32"/>
    </row>
    <row r="22" spans="1:3" x14ac:dyDescent="0.3">
      <c r="B22" s="32"/>
      <c r="C22" s="32"/>
    </row>
    <row r="23" spans="1:3" x14ac:dyDescent="0.3">
      <c r="B23" s="32"/>
      <c r="C23" s="32"/>
    </row>
    <row r="24" spans="1:3" x14ac:dyDescent="0.3">
      <c r="B24" s="32"/>
      <c r="C24" s="32"/>
    </row>
    <row r="25" spans="1:3" x14ac:dyDescent="0.3">
      <c r="B25" s="32"/>
      <c r="C25" s="32"/>
    </row>
    <row r="26" spans="1:3" x14ac:dyDescent="0.3">
      <c r="B26" s="32"/>
      <c r="C26" s="32"/>
    </row>
    <row r="27" spans="1:3" x14ac:dyDescent="0.3">
      <c r="B27" s="32"/>
      <c r="C27" s="32"/>
    </row>
    <row r="28" spans="1:3" x14ac:dyDescent="0.3">
      <c r="B28" s="32"/>
      <c r="C28" s="32"/>
    </row>
    <row r="29" spans="1:3" x14ac:dyDescent="0.3">
      <c r="B29" s="32"/>
      <c r="C29" s="32"/>
    </row>
    <row r="30" spans="1:3" x14ac:dyDescent="0.3">
      <c r="B30" s="32"/>
      <c r="C30" s="32"/>
    </row>
    <row r="31" spans="1:3" x14ac:dyDescent="0.3">
      <c r="B31" s="32"/>
      <c r="C31" s="32"/>
    </row>
    <row r="32" spans="1:3" x14ac:dyDescent="0.3">
      <c r="B32" s="32"/>
      <c r="C32" s="32"/>
    </row>
    <row r="33" spans="2:3" x14ac:dyDescent="0.3">
      <c r="B33" s="32"/>
      <c r="C33" s="32"/>
    </row>
    <row r="34" spans="2:3" x14ac:dyDescent="0.3">
      <c r="B34" s="32"/>
      <c r="C34" s="32"/>
    </row>
    <row r="35" spans="2:3" x14ac:dyDescent="0.3">
      <c r="B35" s="32"/>
      <c r="C35" s="32"/>
    </row>
    <row r="36" spans="2:3" x14ac:dyDescent="0.3">
      <c r="B36" s="32"/>
      <c r="C36" s="32"/>
    </row>
    <row r="37" spans="2:3" x14ac:dyDescent="0.3">
      <c r="B37" s="32"/>
      <c r="C37" s="32"/>
    </row>
    <row r="38" spans="2:3" x14ac:dyDescent="0.3">
      <c r="B38" s="32"/>
      <c r="C38" s="32"/>
    </row>
    <row r="39" spans="2:3" x14ac:dyDescent="0.3">
      <c r="B39" s="32"/>
      <c r="C39" s="32"/>
    </row>
    <row r="40" spans="2:3" x14ac:dyDescent="0.3">
      <c r="B40" s="32"/>
      <c r="C40" s="32"/>
    </row>
    <row r="41" spans="2:3" x14ac:dyDescent="0.3">
      <c r="B41" s="32"/>
      <c r="C41" s="32"/>
    </row>
    <row r="42" spans="2:3" x14ac:dyDescent="0.3">
      <c r="B42" s="32"/>
      <c r="C42" s="32"/>
    </row>
    <row r="43" spans="2:3" x14ac:dyDescent="0.3">
      <c r="B43" s="32"/>
      <c r="C43" s="32"/>
    </row>
    <row r="44" spans="2:3" x14ac:dyDescent="0.3">
      <c r="B44" s="32"/>
      <c r="C44" s="32"/>
    </row>
    <row r="45" spans="2:3" x14ac:dyDescent="0.3">
      <c r="B45" s="32"/>
      <c r="C45" s="32"/>
    </row>
    <row r="46" spans="2:3" x14ac:dyDescent="0.3">
      <c r="B46" s="32"/>
      <c r="C46" s="32"/>
    </row>
    <row r="47" spans="2:3" x14ac:dyDescent="0.3">
      <c r="B47" s="32"/>
      <c r="C47" s="32"/>
    </row>
    <row r="48" spans="2:3" x14ac:dyDescent="0.3">
      <c r="B48" s="32"/>
      <c r="C48" s="32"/>
    </row>
    <row r="49" spans="2:3" x14ac:dyDescent="0.3">
      <c r="B49" s="32"/>
      <c r="C49" s="32"/>
    </row>
    <row r="50" spans="2:3" x14ac:dyDescent="0.3">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Hoja2!$F$1:$F$3</xm:f>
          </x14:formula1>
          <xm:sqref>B9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749992370372631"/>
  </sheetPr>
  <dimension ref="A1:XFC13"/>
  <sheetViews>
    <sheetView workbookViewId="0">
      <selection activeCell="B13" sqref="B13"/>
    </sheetView>
  </sheetViews>
  <sheetFormatPr baseColWidth="10" defaultColWidth="11.44140625" defaultRowHeight="14.4" x14ac:dyDescent="0.3"/>
  <cols>
    <col min="1" max="1" width="35.5546875" customWidth="1"/>
    <col min="2" max="2" width="31.88671875" customWidth="1"/>
    <col min="3" max="3" width="63.109375" customWidth="1"/>
    <col min="4" max="16383" width="0" hidden="1" customWidth="1"/>
    <col min="16384" max="16384" width="0.88671875" hidden="1" customWidth="1"/>
  </cols>
  <sheetData>
    <row r="1" spans="1:3" ht="18" x14ac:dyDescent="0.3">
      <c r="A1" s="56" t="s">
        <v>71</v>
      </c>
      <c r="B1" s="56"/>
      <c r="C1" s="56"/>
    </row>
    <row r="2" spans="1:3" x14ac:dyDescent="0.3">
      <c r="A2" s="12" t="s">
        <v>22</v>
      </c>
      <c r="B2" s="49" t="str">
        <f>'GENERALES NOTA 321'!B2:C2</f>
        <v>SINIESTRO 131072452</v>
      </c>
      <c r="C2" s="50"/>
    </row>
    <row r="3" spans="1:3" x14ac:dyDescent="0.3">
      <c r="A3" s="26" t="s">
        <v>1</v>
      </c>
      <c r="B3" s="49" t="str">
        <f>'NOTA 322 APERTURA'!B2:C2</f>
        <v>1073-2023</v>
      </c>
      <c r="C3" s="50"/>
    </row>
    <row r="4" spans="1:3" s="2" customFormat="1" x14ac:dyDescent="0.3">
      <c r="A4" s="5" t="s">
        <v>2</v>
      </c>
      <c r="B4" s="40" t="str">
        <f>'NOTA 322 APERTURA'!B3:C3</f>
        <v>CONTRALORÍA GENERAL DEPARTAMENTO DEL MAGDALENA</v>
      </c>
      <c r="C4" s="40"/>
    </row>
    <row r="5" spans="1:3" s="2" customFormat="1" x14ac:dyDescent="0.3">
      <c r="A5" s="5" t="s">
        <v>5</v>
      </c>
      <c r="B5" s="49" t="str">
        <f>'IMPUTACIÓN- GENERALES NOTA 324 '!B5:C5</f>
        <v>E.S.E. HOSPITAL LOCAL SAN JOSE DE PUEBLO VIEJO, MAGDALENA</v>
      </c>
      <c r="C5" s="50"/>
    </row>
    <row r="6" spans="1:3" s="2" customFormat="1" x14ac:dyDescent="0.3">
      <c r="A6" s="5" t="s">
        <v>6</v>
      </c>
      <c r="B6" s="40">
        <f>'NOTA 322 APERTURA'!B7:C7</f>
        <v>26666964</v>
      </c>
      <c r="C6" s="40"/>
    </row>
    <row r="7" spans="1:3" s="2" customFormat="1" x14ac:dyDescent="0.3">
      <c r="A7" s="5" t="s">
        <v>7</v>
      </c>
      <c r="B7" s="40" t="str">
        <f>'NOTA 322 APERTURA'!B8:C8</f>
        <v>ALLIANZ SEGUROS S.A.</v>
      </c>
      <c r="C7" s="40"/>
    </row>
    <row r="8" spans="1:3" x14ac:dyDescent="0.3">
      <c r="A8" s="13" t="s">
        <v>63</v>
      </c>
      <c r="B8" s="41"/>
      <c r="C8" s="42"/>
    </row>
    <row r="9" spans="1:3" x14ac:dyDescent="0.3">
      <c r="A9" s="13" t="s">
        <v>67</v>
      </c>
      <c r="B9" s="92"/>
      <c r="C9" s="92"/>
    </row>
    <row r="10" spans="1:3" x14ac:dyDescent="0.3">
      <c r="A10" s="13" t="s">
        <v>72</v>
      </c>
      <c r="B10" s="92"/>
      <c r="C10" s="92"/>
    </row>
    <row r="11" spans="1:3" ht="43.2" x14ac:dyDescent="0.3">
      <c r="A11" s="5" t="s">
        <v>73</v>
      </c>
      <c r="B11" s="40"/>
      <c r="C11" s="40"/>
    </row>
    <row r="12" spans="1:3" ht="43.2" x14ac:dyDescent="0.3">
      <c r="A12" s="5" t="s">
        <v>74</v>
      </c>
      <c r="B12" s="40"/>
      <c r="C12" s="40"/>
    </row>
    <row r="13" spans="1:3" x14ac:dyDescent="0.3">
      <c r="A13" s="5" t="s">
        <v>75</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Hoja2!$B$1:$B$2</xm:f>
          </x14:formula1>
          <xm:sqref>B11:C11 B13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0"/>
  <sheetViews>
    <sheetView workbookViewId="0">
      <selection activeCell="C14" sqref="C14"/>
    </sheetView>
  </sheetViews>
  <sheetFormatPr baseColWidth="10" defaultColWidth="11.44140625" defaultRowHeight="15" customHeight="1" x14ac:dyDescent="0.3"/>
  <cols>
    <col min="2" max="2" width="34" bestFit="1" customWidth="1"/>
    <col min="3" max="3" width="51.6640625" customWidth="1"/>
    <col min="9" max="9" width="0" hidden="1" customWidth="1"/>
    <col min="14" max="14" width="0" hidden="1" customWidth="1"/>
  </cols>
  <sheetData>
    <row r="1" spans="2:14" ht="15" customHeight="1" thickBot="1" x14ac:dyDescent="0.35"/>
    <row r="2" spans="2:14" ht="15" customHeight="1" thickTop="1" thickBot="1" x14ac:dyDescent="0.35">
      <c r="B2" s="93"/>
      <c r="C2" s="93"/>
      <c r="I2" t="s">
        <v>76</v>
      </c>
      <c r="N2" t="s">
        <v>77</v>
      </c>
    </row>
    <row r="3" spans="2:14" ht="15" customHeight="1" thickTop="1" thickBot="1" x14ac:dyDescent="0.35">
      <c r="B3" s="93" t="s">
        <v>78</v>
      </c>
      <c r="C3" s="93"/>
      <c r="I3" t="s">
        <v>64</v>
      </c>
      <c r="N3" t="s">
        <v>64</v>
      </c>
    </row>
    <row r="4" spans="2:14" ht="15" customHeight="1" thickTop="1" thickBot="1" x14ac:dyDescent="0.35">
      <c r="B4" s="18" t="s">
        <v>79</v>
      </c>
      <c r="C4" s="19"/>
      <c r="I4" t="s">
        <v>80</v>
      </c>
      <c r="N4" t="s">
        <v>66</v>
      </c>
    </row>
    <row r="5" spans="2:14" ht="15" customHeight="1" thickTop="1" thickBot="1" x14ac:dyDescent="0.35">
      <c r="B5" s="18" t="s">
        <v>81</v>
      </c>
      <c r="C5" s="19"/>
    </row>
    <row r="6" spans="2:14" ht="15" customHeight="1" thickTop="1" thickBot="1" x14ac:dyDescent="0.35">
      <c r="B6" s="18" t="s">
        <v>82</v>
      </c>
      <c r="C6" s="19"/>
    </row>
    <row r="7" spans="2:14" ht="44.4" thickTop="1" thickBot="1" x14ac:dyDescent="0.35">
      <c r="B7" s="18" t="s">
        <v>83</v>
      </c>
      <c r="C7" s="20"/>
    </row>
    <row r="8" spans="2:14" ht="30" thickTop="1" thickBot="1" x14ac:dyDescent="0.35">
      <c r="B8" s="18" t="s">
        <v>84</v>
      </c>
      <c r="C8" s="19"/>
    </row>
    <row r="9" spans="2:14" ht="44.4" thickTop="1" thickBot="1" x14ac:dyDescent="0.35">
      <c r="B9" s="18" t="s">
        <v>85</v>
      </c>
      <c r="C9" s="21"/>
    </row>
    <row r="10" spans="2:14" ht="15" customHeight="1" thickTop="1" x14ac:dyDescent="0.3"/>
  </sheetData>
  <mergeCells count="2">
    <mergeCell ref="B2:C2"/>
    <mergeCell ref="B3:C3"/>
  </mergeCells>
  <dataValidations count="2">
    <dataValidation type="textLength" allowBlank="1" showInputMessage="1" showErrorMessage="1" sqref="C9" xr:uid="{00000000-0002-0000-0600-000000000000}">
      <formula1>1</formula1>
      <formula2>500</formula2>
    </dataValidation>
    <dataValidation type="list" allowBlank="1" showInputMessage="1" showErrorMessage="1" sqref="C8" xr:uid="{00000000-0002-0000-0600-000001000000}">
      <formula1>$I$2:$I$4</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
  <sheetViews>
    <sheetView topLeftCell="G1" workbookViewId="0">
      <selection activeCell="I7" sqref="I7"/>
    </sheetView>
  </sheetViews>
  <sheetFormatPr baseColWidth="10" defaultColWidth="11.5546875" defaultRowHeight="14.4" x14ac:dyDescent="0.3"/>
  <cols>
    <col min="4" max="4" width="20.109375" bestFit="1" customWidth="1"/>
    <col min="5" max="5" width="42.88671875" bestFit="1" customWidth="1"/>
  </cols>
  <sheetData>
    <row r="1" spans="1:9" x14ac:dyDescent="0.3">
      <c r="A1" s="7" t="s">
        <v>26</v>
      </c>
      <c r="B1" t="s">
        <v>86</v>
      </c>
      <c r="C1" s="7" t="s">
        <v>30</v>
      </c>
      <c r="D1" s="7" t="s">
        <v>34</v>
      </c>
      <c r="E1" s="3" t="s">
        <v>87</v>
      </c>
      <c r="F1" s="2" t="s">
        <v>66</v>
      </c>
      <c r="G1" s="4">
        <v>0</v>
      </c>
      <c r="H1" t="s">
        <v>88</v>
      </c>
      <c r="I1" t="s">
        <v>89</v>
      </c>
    </row>
    <row r="2" spans="1:9" x14ac:dyDescent="0.3">
      <c r="A2" t="s">
        <v>90</v>
      </c>
      <c r="B2" t="s">
        <v>91</v>
      </c>
      <c r="C2" t="s">
        <v>92</v>
      </c>
      <c r="D2" s="2" t="s">
        <v>93</v>
      </c>
      <c r="E2" s="1" t="s">
        <v>94</v>
      </c>
      <c r="F2" s="2" t="s">
        <v>77</v>
      </c>
      <c r="G2" s="4">
        <v>0.7</v>
      </c>
      <c r="H2" t="s">
        <v>95</v>
      </c>
      <c r="I2" t="s">
        <v>96</v>
      </c>
    </row>
    <row r="3" spans="1:9" x14ac:dyDescent="0.3">
      <c r="A3" t="s">
        <v>97</v>
      </c>
      <c r="C3" t="s">
        <v>98</v>
      </c>
      <c r="D3" s="2" t="s">
        <v>99</v>
      </c>
      <c r="E3" s="1" t="s">
        <v>100</v>
      </c>
      <c r="F3" s="2" t="s">
        <v>64</v>
      </c>
      <c r="G3" s="4">
        <v>0.3</v>
      </c>
      <c r="H3" t="s">
        <v>101</v>
      </c>
      <c r="I3" t="s">
        <v>102</v>
      </c>
    </row>
    <row r="4" spans="1:9" x14ac:dyDescent="0.3">
      <c r="A4" t="s">
        <v>103</v>
      </c>
      <c r="C4" t="s">
        <v>104</v>
      </c>
      <c r="E4" s="1" t="s">
        <v>105</v>
      </c>
      <c r="H4" t="s">
        <v>106</v>
      </c>
      <c r="I4" t="s">
        <v>107</v>
      </c>
    </row>
    <row r="5" spans="1:9" x14ac:dyDescent="0.3">
      <c r="A5" t="s">
        <v>108</v>
      </c>
      <c r="E5" s="1" t="s">
        <v>109</v>
      </c>
      <c r="H5" t="s">
        <v>110</v>
      </c>
      <c r="I5" t="s">
        <v>111</v>
      </c>
    </row>
    <row r="6" spans="1:9" x14ac:dyDescent="0.3">
      <c r="E6" s="1" t="s">
        <v>112</v>
      </c>
      <c r="I6" t="s">
        <v>113</v>
      </c>
    </row>
    <row r="7" spans="1:9" x14ac:dyDescent="0.3">
      <c r="E7" s="1" t="s">
        <v>114</v>
      </c>
    </row>
    <row r="8" spans="1:9" x14ac:dyDescent="0.3">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7" ma:contentTypeDescription="Crear nuevo documento." ma:contentTypeScope="" ma:versionID="9270861bbb237fee9c0a9517a93196b0">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6122c132172a0a2fb6e959658a769653"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DC8551CD-9292-4A31-A392-C7A46EF36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purl.org/dc/dcmitype/"/>
    <ds:schemaRef ds:uri="110f4e7f-fc49-4680-be2a-cf1f485dd537"/>
    <ds:schemaRef ds:uri="http://schemas.microsoft.com/office/2006/documentManagement/types"/>
    <ds:schemaRef ds:uri="http://purl.org/dc/elements/1.1/"/>
    <ds:schemaRef ds:uri="http://www.w3.org/XML/1998/namespace"/>
    <ds:schemaRef ds:uri="http://schemas.openxmlformats.org/package/2006/metadata/core-properties"/>
    <ds:schemaRef ds:uri="bd399fb5-18ee-43ad-810b-0c429aab68ed"/>
    <ds:schemaRef ds:uri="http://purl.org/dc/terms/"/>
    <ds:schemaRef ds:uri="http://schemas.microsoft.com/office/infopath/2007/PartnerControl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NOTA 322 APERTURA</vt:lpstr>
      <vt:lpstr>NOTA 322 IMPUTACIÓN</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Sara Medina</cp:lastModifiedBy>
  <cp:revision/>
  <dcterms:created xsi:type="dcterms:W3CDTF">2020-12-07T14:41:17Z</dcterms:created>
  <dcterms:modified xsi:type="dcterms:W3CDTF">2025-08-15T21:05:11Z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y fmtid="{D5CDD505-2E9C-101B-9397-08002B2CF9AE}" pid="33" name="_AdHocReviewCycleID">
    <vt:i4>-1663125197</vt:i4>
  </property>
  <property fmtid="{D5CDD505-2E9C-101B-9397-08002B2CF9AE}" pid="34" name="_EmailSubject">
    <vt:lpwstr>SINIESTRO 131072452 // ENVIO DE ANTECEDENTES ALLIANZ SEGUROS S.A. //PRF-1073/2023 //CONTRALORIA GENERAL DEPARTAMENTO DEL MAGDALENA </vt:lpwstr>
  </property>
  <property fmtid="{D5CDD505-2E9C-101B-9397-08002B2CF9AE}" pid="35" name="_AuthorEmail">
    <vt:lpwstr>edna.martin@allianz.co</vt:lpwstr>
  </property>
  <property fmtid="{D5CDD505-2E9C-101B-9397-08002B2CF9AE}" pid="36" name="_AuthorEmailDisplayName">
    <vt:lpwstr>Edna Lizeth Martin Torres</vt:lpwstr>
  </property>
  <property fmtid="{D5CDD505-2E9C-101B-9397-08002B2CF9AE}" pid="37" name="_ReviewingToolsShownOnce">
    <vt:lpwstr/>
  </property>
</Properties>
</file>