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allianzms.sharepoint.com/teams/CO0007-3255559-PROCESOSJUDICIALES/Shared Documents/Repositorio Procesos Judiciales/ZONAS PROCESOS JUDICIALES/FISCALES/1. PROCESOS FISCALES/MAGDALENA/PRF 1073/"/>
    </mc:Choice>
  </mc:AlternateContent>
  <xr:revisionPtr revIDLastSave="23" documentId="11_3E699149567B0EE134E19234AC0877CA05809B9A" xr6:coauthVersionLast="47" xr6:coauthVersionMax="47" xr10:uidLastSave="{2501AF46-EB55-4CC8-81F2-9AB4D775565D}"/>
  <bookViews>
    <workbookView xWindow="-108" yWindow="-108" windowWidth="23256" windowHeight="14016" activeTab="2"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8" i="14"/>
  <c r="B7" i="14"/>
  <c r="B3" i="14"/>
  <c r="B2" i="14"/>
  <c r="B3" i="12"/>
  <c r="B5" i="17" l="1"/>
  <c r="B5" i="12" s="1"/>
  <c r="B12" i="14"/>
  <c r="B2" i="12"/>
  <c r="B7" i="12"/>
  <c r="B6" i="12"/>
  <c r="B4" i="12"/>
  <c r="B11" i="14" l="1"/>
  <c r="B7" i="10"/>
  <c r="B6" i="10"/>
</calcChain>
</file>

<file path=xl/sharedStrings.xml><?xml version="1.0" encoding="utf-8"?>
<sst xmlns="http://schemas.openxmlformats.org/spreadsheetml/2006/main" count="197" uniqueCount="139">
  <si>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</si>
  <si>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</si>
  <si>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</si>
  <si>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</si>
  <si>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</si>
  <si>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</si>
  <si>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</si>
  <si>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</si>
  <si>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</si>
  <si>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</si>
  <si>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</si>
  <si>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</si>
  <si>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</si>
  <si>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</si>
  <si>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</si>
  <si>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</si>
  <si>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</si>
  <si>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</si>
  <si>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</si>
  <si>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</si>
  <si>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</si>
  <si>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</si>
  <si>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</si>
  <si>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</si>
  <si>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</si>
  <si>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</si>
  <si>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</si>
  <si>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</si>
  <si>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</si>
  <si>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</si>
  <si>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</si>
  <si>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</si>
  <si>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</si>
  <si>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</si>
  <si>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</si>
  <si>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</si>
  <si>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</si>
  <si>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</si>
  <si>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</si>
  <si>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</si>
  <si>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</si>
  <si>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</si>
  <si>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</si>
  <si>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</si>
  <si>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</si>
  <si>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</si>
  <si>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</si>
  <si>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</si>
  <si>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</si>
  <si>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</si>
  <si>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</si>
  <si>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</si>
  <si>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</si>
  <si>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</si>
  <si>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</si>
  <si>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</si>
  <si>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</si>
  <si>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</si>
  <si>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</si>
  <si>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</si>
  <si>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</si>
  <si>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</si>
  <si>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</si>
  <si>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</si>
  <si>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</si>
  <si>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</si>
  <si>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</si>
  <si>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</si>
  <si>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</si>
  <si>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</si>
  <si>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</si>
  <si>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</si>
  <si>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</si>
  <si>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</si>
  <si>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</si>
  <si>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</si>
  <si>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</si>
  <si>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</si>
  <si>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</si>
  <si>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</si>
  <si>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</si>
  <si>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</si>
  <si>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</si>
  <si>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</si>
  <si>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</si>
  <si>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</si>
  <si>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</si>
  <si>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</si>
  <si>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</si>
  <si>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</si>
  <si>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</si>
  <si>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</si>
  <si>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</si>
  <si>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</si>
  <si>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</si>
  <si>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</si>
  <si>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</si>
  <si>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</si>
  <si>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</si>
  <si>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</si>
  <si>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</si>
  <si>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</si>
  <si>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</si>
  <si>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</si>
  <si>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</si>
  <si>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</si>
  <si>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</si>
  <si>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</si>
  <si>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</si>
  <si>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</si>
  <si>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</si>
  <si>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</si>
  <si>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</si>
  <si>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</si>
  <si>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</si>
  <si>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</si>
  <si>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</si>
  <si>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</si>
  <si>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</si>
  <si>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1073-2023</t>
  </si>
  <si>
    <t>CONTRALORÍA GENERAL DEPARTAMENTO DEL MAGDALENA</t>
  </si>
  <si>
    <t>ALLIANZ SEGUROS S.A.</t>
  </si>
  <si>
    <t>022747788/0</t>
  </si>
  <si>
    <t xml:space="preserve">ESE HOSPITAL SAN JOSE DE PUEBLO VIEJO, MAGDALENA. </t>
  </si>
  <si>
    <t>FALLO CON RESPONSABILIDAD FISCAL</t>
  </si>
  <si>
    <t>819.001.309-6</t>
  </si>
  <si>
    <t>31 de agosto de 2023</t>
  </si>
  <si>
    <t>30 de agosto de 2023</t>
  </si>
  <si>
    <t>26 de septiembre de 2023</t>
  </si>
  <si>
    <t>E.S.E. HOSPITAL LOCAL SAN JOSE DE PUEBLO VIEJO, MAGDALENA</t>
  </si>
  <si>
    <t xml:space="preserve">1) Que, mediante denuncia ciudadana recepcionada por la oficina de Planeación y Participación Ciudadana bajo el radicado Q-47-22-0024, se informó la presunta falsedad del titulo de abogado de la Universidad del Magdalena del señor BREYNER JOSE SILVERA URIELES, por medio del cual suscribió un contrato como asesor juridico con el Hospital Local San Jose de Pueblo Viejo, siendo generente, en su momento, la señora SHYRLI DE LOS MILAGROS GUTIERREZ MONTAÑO. 2) Que, de acuerdo con lo informado por la Universidad del Magdalena, el titulo de abogado del señor BREYNER JOSE SILVERIA URIELES carecía de validez. 3) Que, de acuerdo a los hallazgos de la entidad, el Hospital Local San Jose de Pueblo Viejo (contratante) y el señor BREYNER JOSE SILVERA URIELES (contratista) celebraron los contratos No. 248, 327 de 2020 y 005, 132, 464 y 693 de 2021, por valor de $26.666.964, cuyo objeto era la prestación de servicios profesionales por parte del contratista al Hospital Local San Jose de Pueblo Viejo, con el fin de brindar apoyo a la gestión del departamento juridico como abogado y los encomendados por el gerente. 4) Que, de acuerdo a los hallazgos, el contratista aportó como sustento de la hoja de vida el titulo falso de abogado de la universidad del Magdalena y no acreditó experiencia laboral para prestar el apoyo juridico requerido por la entidad. 5) Que, de acuerdo con los hallazgos, se pudo constatar la existencia de personal humano idóneo dentro de la entidad afectada para prestar el servicio contratado.   </t>
  </si>
  <si>
    <t>Año 2020 y 2021 (no se precisa la fecha exacta de los hechos en el auto de apertura)</t>
  </si>
  <si>
    <t>05/09/2020 AL 05/09/2021</t>
  </si>
  <si>
    <t>X</t>
  </si>
  <si>
    <t>X-10% del valor de la pérdida mínimo 5 SMMLV</t>
  </si>
  <si>
    <t>la cobertura temporal depende de la fecha en la que se firmo el primer contrato con el supuesto abogado, por favor indagar para ubicar es a información.</t>
  </si>
  <si>
    <t>póliza vinculada a otros procesos fiscales, la suma asegurada puede disminuirse o agotarse eventualemente con fallos en contra.</t>
  </si>
  <si>
    <t>SINIESTRO 131072452</t>
  </si>
  <si>
    <t>ALCANCES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</si>
</sst>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2" fillId="0" borderId="1" xfId="0" applyFont="1" applyBorder="1" applyAlignment="1" applyProtection="1">
      <alignment horizontal="justify" vertical="top" wrapText="1"/>
    </xf>
    <xf numFmtId="0" fontId="2" fillId="0" borderId="1" xfId="0" applyFont="1" applyBorder="1" applyAlignment="1" applyProtection="1">
      <alignment horizontal="justify" vertical="top"/>
    </xf>
    <xf numFmtId="0" fontId="5" fillId="2" borderId="7" xfId="0" applyFont="1" applyFill="1" applyBorder="1" applyAlignment="1" applyProtection="1">
      <alignment horizontal="justify" vertical="top"/>
    </xf>
    <xf numFmtId="0" fontId="2" fillId="8" borderId="1" xfId="0" applyFont="1" applyFill="1" applyBorder="1" applyAlignment="1" applyProtection="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2" xfId="0" applyFill="1" applyBorder="1" applyAlignment="1">
      <alignment horizontal="justify" vertical="top" wrapText="1"/>
    </xf>
    <xf numFmtId="0" fontId="0" fillId="0" borderId="3" xfId="0" applyFill="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3" fillId="2" borderId="4" xfId="0" applyFont="1" applyFill="1" applyBorder="1" applyAlignment="1">
      <alignment horizontal="center"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pplyProtection="1">
      <alignment horizontal="center" vertical="top"/>
    </xf>
    <xf numFmtId="0" fontId="8" fillId="8" borderId="1" xfId="0" applyFont="1" applyFill="1" applyBorder="1" applyAlignment="1" applyProtection="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NumberFormat="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42" fontId="0" fillId="0" borderId="1" xfId="1" applyFont="1" applyBorder="1" applyAlignment="1">
      <alignment horizontal="left" vertical="top"/>
    </xf>
    <xf numFmtId="42" fontId="0" fillId="0" borderId="2" xfId="1" applyFont="1" applyBorder="1" applyAlignment="1">
      <alignment horizontal="left" vertical="top"/>
    </xf>
    <xf numFmtId="42" fontId="0" fillId="0" borderId="3" xfId="1" applyFont="1"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19"/>
  <sheetViews>
    <sheetView zoomScale="90" zoomScaleNormal="90" workbookViewId="0">
      <selection activeCell="B10" sqref="B10:C12"/>
    </sheetView>
  </sheetViews>
  <sheetFormatPr baseColWidth="10" defaultColWidth="0" defaultRowHeight="14.4" x14ac:dyDescent="0.3"/>
  <cols>
    <col min="1" max="1" width="46.109375" style="6" bestFit="1" customWidth="1"/>
    <col min="2" max="2" width="63.88671875" style="6" customWidth="1"/>
    <col min="3" max="3" width="19.109375" style="6" customWidth="1"/>
    <col min="4" max="4" width="11.44140625" style="2" hidden="1" customWidth="1"/>
    <col min="5" max="16384" width="11.44140625" style="2" hidden="1"/>
  </cols>
  <sheetData>
    <row r="1" spans="1:3" ht="18" x14ac:dyDescent="0.3">
      <c r="A1" s="53" t="s">
        <v>0</v>
      </c>
      <c r="B1" s="53"/>
      <c r="C1" s="53"/>
    </row>
    <row r="2" spans="1:3" x14ac:dyDescent="0.3">
      <c r="A2" s="5" t="s">
        <v>1</v>
      </c>
      <c r="B2" s="47" t="s">
        <v>119</v>
      </c>
      <c r="C2" s="47"/>
    </row>
    <row r="3" spans="1:3" ht="19.5" customHeight="1" x14ac:dyDescent="0.3">
      <c r="A3" s="5" t="s">
        <v>2</v>
      </c>
      <c r="B3" s="39" t="s">
        <v>120</v>
      </c>
      <c r="C3" s="40"/>
    </row>
    <row r="4" spans="1:3" x14ac:dyDescent="0.3">
      <c r="A4" s="5" t="s">
        <v>3</v>
      </c>
      <c r="B4" s="51" t="s">
        <v>18</v>
      </c>
      <c r="C4" s="52"/>
    </row>
    <row r="5" spans="1:3" x14ac:dyDescent="0.3">
      <c r="A5" s="5" t="s">
        <v>4</v>
      </c>
      <c r="B5" s="47" t="s">
        <v>19</v>
      </c>
      <c r="C5" s="47"/>
    </row>
    <row r="6" spans="1:3" x14ac:dyDescent="0.3">
      <c r="A6" s="5" t="s">
        <v>5</v>
      </c>
      <c r="B6" s="54" t="s">
        <v>129</v>
      </c>
      <c r="C6" s="55"/>
    </row>
    <row r="7" spans="1:3" x14ac:dyDescent="0.3">
      <c r="A7" s="5" t="s">
        <v>6</v>
      </c>
      <c r="B7" s="56">
        <v>26666964</v>
      </c>
      <c r="C7" s="47"/>
    </row>
    <row r="8" spans="1:3" ht="46.5" customHeight="1" x14ac:dyDescent="0.3">
      <c r="A8" s="37" t="s">
        <v>7</v>
      </c>
      <c r="B8" s="47" t="s">
        <v>121</v>
      </c>
      <c r="C8" s="47"/>
    </row>
    <row r="9" spans="1:3" x14ac:dyDescent="0.3">
      <c r="A9" s="5" t="s">
        <v>8</v>
      </c>
      <c r="B9" s="41" t="s">
        <v>131</v>
      </c>
      <c r="C9" s="42"/>
    </row>
    <row r="10" spans="1:3" x14ac:dyDescent="0.3">
      <c r="A10" s="48" t="s">
        <v>9</v>
      </c>
      <c r="B10" s="49" t="s">
        <v>130</v>
      </c>
      <c r="C10" s="47"/>
    </row>
    <row r="11" spans="1:3" ht="30" customHeight="1" x14ac:dyDescent="0.3">
      <c r="A11" s="48"/>
      <c r="B11" s="47"/>
      <c r="C11" s="47"/>
    </row>
    <row r="12" spans="1:3" ht="202.5" customHeight="1" x14ac:dyDescent="0.3">
      <c r="A12" s="48"/>
      <c r="B12" s="47"/>
      <c r="C12" s="47"/>
    </row>
    <row r="13" spans="1:3" x14ac:dyDescent="0.3">
      <c r="A13" s="5" t="s">
        <v>10</v>
      </c>
      <c r="B13" s="47" t="s">
        <v>123</v>
      </c>
      <c r="C13" s="47"/>
    </row>
    <row r="14" spans="1:3" ht="17.25" customHeight="1" x14ac:dyDescent="0.3">
      <c r="A14" s="5" t="s">
        <v>11</v>
      </c>
      <c r="B14" s="50" t="s">
        <v>125</v>
      </c>
      <c r="C14" s="50"/>
    </row>
    <row r="15" spans="1:3" ht="15.75" customHeight="1" x14ac:dyDescent="0.3">
      <c r="A15" s="5" t="s">
        <v>12</v>
      </c>
      <c r="B15" s="50" t="s">
        <v>122</v>
      </c>
      <c r="C15" s="50"/>
    </row>
    <row r="16" spans="1:3" ht="33" customHeight="1" x14ac:dyDescent="0.3">
      <c r="A16" s="5" t="s">
        <v>13</v>
      </c>
      <c r="B16" s="43" t="s">
        <v>124</v>
      </c>
      <c r="C16" s="44"/>
    </row>
    <row r="17" spans="1:3" ht="18.75" customHeight="1" x14ac:dyDescent="0.3">
      <c r="A17" s="5" t="s">
        <v>14</v>
      </c>
      <c r="B17" s="45" t="s">
        <v>126</v>
      </c>
      <c r="C17" s="46"/>
    </row>
    <row r="18" spans="1:3" x14ac:dyDescent="0.3">
      <c r="A18" s="5" t="s">
        <v>15</v>
      </c>
      <c r="B18" s="45" t="s">
        <v>127</v>
      </c>
      <c r="C18" s="46"/>
    </row>
    <row r="19" spans="1:3" x14ac:dyDescent="0.3">
      <c r="A19" s="5" t="s">
        <v>16</v>
      </c>
      <c r="B19" s="47" t="s">
        <v>128</v>
      </c>
      <c r="C19" s="47"/>
    </row>
  </sheetData>
  <mergeCells count="17">
    <mergeCell ref="B8:C8"/>
    <mergeCell ref="B4:C4"/>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NOTAS!$A$4:$A$5</xm:f>
          </x14:formula1>
          <xm:sqref>B5:C5</xm:sqref>
        </x14:dataValidation>
        <x14:dataValidation type="list" allowBlank="1" showInputMessage="1" showErrorMessage="1" xr:uid="{00000000-0002-0000-0000-00000100000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A5"/>
  <sheetViews>
    <sheetView workbookViewId="0">
      <selection sqref="A1:A5"/>
    </sheetView>
  </sheetViews>
  <sheetFormatPr baseColWidth="10" defaultRowHeight="14.4" x14ac:dyDescent="0.3"/>
  <sheetData>
    <row r="1" spans="1:1" x14ac:dyDescent="0.3">
      <c r="A1" s="6" t="s">
        <v>17</v>
      </c>
    </row>
    <row r="2" spans="1:1" x14ac:dyDescent="0.3">
      <c r="A2" s="6" t="s">
        <v>18</v>
      </c>
    </row>
    <row r="3" spans="1:1" x14ac:dyDescent="0.3">
      <c r="A3" s="6"/>
    </row>
    <row r="4" spans="1:1" x14ac:dyDescent="0.3">
      <c r="A4" s="6" t="s">
        <v>19</v>
      </c>
    </row>
    <row r="5" spans="1:1" x14ac:dyDescent="0.3">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C49"/>
  <sheetViews>
    <sheetView tabSelected="1" zoomScale="90" zoomScaleNormal="90" workbookViewId="0">
      <selection activeCell="B9" sqref="B9:C9"/>
    </sheetView>
  </sheetViews>
  <sheetFormatPr baseColWidth="10" defaultColWidth="0" defaultRowHeight="14.4" x14ac:dyDescent="0.3"/>
  <cols>
    <col min="1" max="1" width="44.44140625" customWidth="1"/>
    <col min="2" max="2" width="36.33203125" customWidth="1"/>
    <col min="3" max="3" width="64.44140625" customWidth="1"/>
    <col min="4" max="16384" width="11.44140625" hidden="1"/>
  </cols>
  <sheetData>
    <row r="1" spans="1:3" ht="18" x14ac:dyDescent="0.3">
      <c r="A1" s="63" t="s">
        <v>21</v>
      </c>
      <c r="B1" s="63"/>
      <c r="C1" s="63"/>
    </row>
    <row r="2" spans="1:3" x14ac:dyDescent="0.3">
      <c r="A2" s="15" t="s">
        <v>22</v>
      </c>
      <c r="B2" s="45" t="s">
        <v>137</v>
      </c>
      <c r="C2" s="46"/>
    </row>
    <row r="3" spans="1:3" s="25" customFormat="1" x14ac:dyDescent="0.3">
      <c r="A3" s="5" t="s">
        <v>1</v>
      </c>
      <c r="B3" s="57" t="str">
        <f>'GENERALES NOTA 322'!B2:C2</f>
        <v>1073-2023</v>
      </c>
      <c r="C3" s="57"/>
    </row>
    <row r="4" spans="1:3" s="2" customFormat="1" ht="14.4" customHeight="1" x14ac:dyDescent="0.3">
      <c r="A4" s="5" t="s">
        <v>2</v>
      </c>
      <c r="B4" s="57" t="str">
        <f>'GENERALES NOTA 322'!B3:C3</f>
        <v>CONTRALORÍA GENERAL DEPARTAMENTO DEL MAGDALENA</v>
      </c>
      <c r="C4" s="57"/>
    </row>
    <row r="5" spans="1:3" s="2" customFormat="1" x14ac:dyDescent="0.3">
      <c r="A5" s="5" t="s">
        <v>5</v>
      </c>
      <c r="B5" s="57" t="str">
        <f>'GENERALES NOTA 322'!B6:C6</f>
        <v>E.S.E. HOSPITAL LOCAL SAN JOSE DE PUEBLO VIEJO, MAGDALENA</v>
      </c>
      <c r="C5" s="57"/>
    </row>
    <row r="6" spans="1:3" s="2" customFormat="1" x14ac:dyDescent="0.3">
      <c r="A6" s="5" t="s">
        <v>6</v>
      </c>
      <c r="B6" s="90">
        <f>'GENERALES NOTA 322'!B7:C7</f>
        <v>26666964</v>
      </c>
      <c r="C6" s="90"/>
    </row>
    <row r="7" spans="1:3" s="2" customFormat="1" x14ac:dyDescent="0.3">
      <c r="A7" s="5" t="s">
        <v>7</v>
      </c>
      <c r="B7" s="57" t="str">
        <f>'GENERALES NOTA 322'!B8:C8</f>
        <v>ALLIANZ SEGUROS S.A.</v>
      </c>
      <c r="C7" s="57"/>
    </row>
    <row r="8" spans="1:3" x14ac:dyDescent="0.3">
      <c r="A8" s="12" t="s">
        <v>23</v>
      </c>
      <c r="B8" s="57">
        <v>22747788</v>
      </c>
      <c r="C8" s="57"/>
    </row>
    <row r="9" spans="1:3" x14ac:dyDescent="0.3">
      <c r="A9" s="12" t="s">
        <v>24</v>
      </c>
      <c r="B9" s="57" t="s">
        <v>138</v>
      </c>
      <c r="C9" s="57"/>
    </row>
    <row r="10" spans="1:3" x14ac:dyDescent="0.3">
      <c r="A10" s="12" t="s">
        <v>25</v>
      </c>
      <c r="B10" s="91">
        <v>90000000</v>
      </c>
      <c r="C10" s="92"/>
    </row>
    <row r="11" spans="1:3" x14ac:dyDescent="0.3">
      <c r="A11" s="12" t="s">
        <v>26</v>
      </c>
      <c r="B11" s="51" t="s">
        <v>90</v>
      </c>
      <c r="C11" s="52"/>
    </row>
    <row r="12" spans="1:3" x14ac:dyDescent="0.3">
      <c r="A12" s="12" t="s">
        <v>27</v>
      </c>
      <c r="B12" s="47" t="s">
        <v>132</v>
      </c>
      <c r="C12" s="47"/>
    </row>
    <row r="13" spans="1:3" x14ac:dyDescent="0.3">
      <c r="A13" s="12" t="s">
        <v>28</v>
      </c>
      <c r="B13" s="47" t="s">
        <v>86</v>
      </c>
      <c r="C13" s="47"/>
    </row>
    <row r="14" spans="1:3" x14ac:dyDescent="0.3">
      <c r="A14" s="12" t="s">
        <v>29</v>
      </c>
      <c r="B14" s="47" t="s">
        <v>86</v>
      </c>
      <c r="C14" s="47"/>
    </row>
    <row r="15" spans="1:3" x14ac:dyDescent="0.3">
      <c r="A15" s="64" t="s">
        <v>30</v>
      </c>
      <c r="B15" s="47" t="s">
        <v>104</v>
      </c>
      <c r="C15" s="47"/>
    </row>
    <row r="16" spans="1:3" x14ac:dyDescent="0.3">
      <c r="A16" s="65"/>
      <c r="B16" s="8" t="s">
        <v>31</v>
      </c>
      <c r="C16" s="9" t="s">
        <v>32</v>
      </c>
    </row>
    <row r="17" spans="1:3" x14ac:dyDescent="0.3">
      <c r="A17" s="65"/>
      <c r="B17" s="10"/>
      <c r="C17" s="10"/>
    </row>
    <row r="18" spans="1:3" x14ac:dyDescent="0.3">
      <c r="A18" s="65"/>
      <c r="B18" s="10"/>
      <c r="C18" s="10"/>
    </row>
    <row r="19" spans="1:3" x14ac:dyDescent="0.3">
      <c r="A19" s="65"/>
      <c r="B19" s="10"/>
      <c r="C19" s="10"/>
    </row>
    <row r="20" spans="1:3" x14ac:dyDescent="0.3">
      <c r="A20" s="12" t="s">
        <v>33</v>
      </c>
      <c r="B20" s="47" t="s">
        <v>91</v>
      </c>
      <c r="C20" s="47"/>
    </row>
    <row r="21" spans="1:3" x14ac:dyDescent="0.3">
      <c r="A21" s="12" t="s">
        <v>34</v>
      </c>
      <c r="B21" s="51"/>
      <c r="C21" s="52"/>
    </row>
    <row r="22" spans="1:3" x14ac:dyDescent="0.3">
      <c r="A22" s="11" t="s">
        <v>35</v>
      </c>
      <c r="B22" s="47" t="s">
        <v>91</v>
      </c>
      <c r="C22" s="47"/>
    </row>
    <row r="23" spans="1:3" x14ac:dyDescent="0.3">
      <c r="A23" s="62" t="s">
        <v>36</v>
      </c>
      <c r="B23" s="62"/>
      <c r="C23" s="62"/>
    </row>
    <row r="24" spans="1:3" x14ac:dyDescent="0.3">
      <c r="A24" s="45" t="s">
        <v>37</v>
      </c>
      <c r="B24" s="46"/>
      <c r="C24" s="22" t="s">
        <v>133</v>
      </c>
    </row>
    <row r="25" spans="1:3" x14ac:dyDescent="0.3">
      <c r="A25" s="45" t="s">
        <v>38</v>
      </c>
      <c r="B25" s="46"/>
      <c r="C25" s="22" t="s">
        <v>133</v>
      </c>
    </row>
    <row r="26" spans="1:3" x14ac:dyDescent="0.3">
      <c r="A26" s="45" t="s">
        <v>39</v>
      </c>
      <c r="B26" s="46"/>
      <c r="C26" s="23"/>
    </row>
    <row r="27" spans="1:3" x14ac:dyDescent="0.3">
      <c r="A27" s="16" t="s">
        <v>40</v>
      </c>
      <c r="B27" s="17"/>
      <c r="C27" s="22" t="s">
        <v>133</v>
      </c>
    </row>
    <row r="28" spans="1:3" x14ac:dyDescent="0.3">
      <c r="A28" s="45" t="s">
        <v>41</v>
      </c>
      <c r="B28" s="46"/>
      <c r="C28" s="22"/>
    </row>
    <row r="29" spans="1:3" x14ac:dyDescent="0.3">
      <c r="A29" s="45" t="s">
        <v>42</v>
      </c>
      <c r="B29" s="46"/>
      <c r="C29" s="38" t="s">
        <v>134</v>
      </c>
    </row>
    <row r="30" spans="1:3" x14ac:dyDescent="0.3">
      <c r="A30" s="45" t="s">
        <v>43</v>
      </c>
      <c r="B30" s="46"/>
      <c r="C30" s="22" t="s">
        <v>135</v>
      </c>
    </row>
    <row r="31" spans="1:3" x14ac:dyDescent="0.3">
      <c r="A31" s="59" t="s">
        <v>44</v>
      </c>
      <c r="B31" s="60"/>
      <c r="C31" s="24" t="s">
        <v>136</v>
      </c>
    </row>
    <row r="32" spans="1:3" x14ac:dyDescent="0.3">
      <c r="A32" s="61" t="s">
        <v>45</v>
      </c>
      <c r="B32" s="61"/>
      <c r="C32" s="61"/>
    </row>
    <row r="33" spans="1:3" x14ac:dyDescent="0.3">
      <c r="A33" s="57" t="s">
        <v>46</v>
      </c>
      <c r="B33" s="57"/>
      <c r="C33" s="10"/>
    </row>
    <row r="34" spans="1:3" x14ac:dyDescent="0.3">
      <c r="A34" s="57" t="s">
        <v>47</v>
      </c>
      <c r="B34" s="57"/>
      <c r="C34" s="10"/>
    </row>
    <row r="35" spans="1:3" x14ac:dyDescent="0.3">
      <c r="A35" s="57" t="s">
        <v>48</v>
      </c>
      <c r="B35" s="57"/>
      <c r="C35" s="10"/>
    </row>
    <row r="36" spans="1:3" x14ac:dyDescent="0.3">
      <c r="A36" s="57" t="s">
        <v>49</v>
      </c>
      <c r="B36" s="57"/>
      <c r="C36" s="10"/>
    </row>
    <row r="37" spans="1:3" x14ac:dyDescent="0.3">
      <c r="A37" s="57" t="s">
        <v>50</v>
      </c>
      <c r="B37" s="57"/>
      <c r="C37" s="10"/>
    </row>
    <row r="38" spans="1:3" x14ac:dyDescent="0.3">
      <c r="A38" s="57" t="s">
        <v>51</v>
      </c>
      <c r="B38" s="57"/>
      <c r="C38" s="10"/>
    </row>
    <row r="39" spans="1:3" x14ac:dyDescent="0.3">
      <c r="A39" s="57" t="s">
        <v>52</v>
      </c>
      <c r="B39" s="57"/>
      <c r="C39" s="10"/>
    </row>
    <row r="40" spans="1:3" x14ac:dyDescent="0.3">
      <c r="A40" s="57" t="s">
        <v>53</v>
      </c>
      <c r="B40" s="57"/>
      <c r="C40" s="10"/>
    </row>
    <row r="41" spans="1:3" x14ac:dyDescent="0.3">
      <c r="A41" s="57" t="s">
        <v>54</v>
      </c>
      <c r="B41" s="57"/>
      <c r="C41" s="10"/>
    </row>
    <row r="42" spans="1:3" x14ac:dyDescent="0.3">
      <c r="A42" s="57" t="s">
        <v>55</v>
      </c>
      <c r="B42" s="57"/>
      <c r="C42" s="10"/>
    </row>
    <row r="43" spans="1:3" x14ac:dyDescent="0.3">
      <c r="A43" s="57" t="s">
        <v>56</v>
      </c>
      <c r="B43" s="57"/>
      <c r="C43" s="10"/>
    </row>
    <row r="44" spans="1:3" x14ac:dyDescent="0.3">
      <c r="A44" s="57" t="s">
        <v>57</v>
      </c>
      <c r="B44" s="57"/>
      <c r="C44" s="10"/>
    </row>
    <row r="45" spans="1:3" x14ac:dyDescent="0.3">
      <c r="A45" s="57" t="s">
        <v>58</v>
      </c>
      <c r="B45" s="57"/>
      <c r="C45" s="10"/>
    </row>
    <row r="46" spans="1:3" x14ac:dyDescent="0.3">
      <c r="A46" s="57" t="s">
        <v>59</v>
      </c>
      <c r="B46" s="57"/>
      <c r="C46" s="10"/>
    </row>
    <row r="47" spans="1:3" x14ac:dyDescent="0.3">
      <c r="A47" s="57" t="s">
        <v>60</v>
      </c>
      <c r="B47" s="57"/>
      <c r="C47" s="10"/>
    </row>
    <row r="48" spans="1:3" x14ac:dyDescent="0.3">
      <c r="A48" s="57" t="s">
        <v>61</v>
      </c>
      <c r="B48" s="57"/>
      <c r="C48" s="10"/>
    </row>
    <row r="49" spans="1:3" x14ac:dyDescent="0.3">
      <c r="A49" s="58"/>
      <c r="B49" s="58"/>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Hoja2!$D$2:$D$3</xm:f>
          </x14:formula1>
          <xm:sqref>B21:C21</xm:sqref>
        </x14:dataValidation>
        <x14:dataValidation type="list" allowBlank="1" showInputMessage="1" showErrorMessage="1" xr:uid="{00000000-0002-0000-0200-000001000000}">
          <x14:formula1>
            <xm:f>Hoja2!$C$2:$C$4</xm:f>
          </x14:formula1>
          <xm:sqref>B15:C15</xm:sqref>
        </x14:dataValidation>
        <x14:dataValidation type="list" allowBlank="1" showInputMessage="1" showErrorMessage="1" xr:uid="{00000000-0002-0000-0200-000002000000}">
          <x14:formula1>
            <xm:f>Hoja2!$A$2:$A$5</xm:f>
          </x14:formula1>
          <xm:sqref>B11:C11</xm:sqref>
        </x14:dataValidation>
        <x14:dataValidation type="list" allowBlank="1" showInputMessage="1" showErrorMessage="1" xr:uid="{00000000-0002-0000-0200-000003000000}">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XFC50"/>
  <sheetViews>
    <sheetView zoomScale="80" zoomScaleNormal="80" workbookViewId="0">
      <selection activeCell="B16" sqref="B16:C16"/>
    </sheetView>
  </sheetViews>
  <sheetFormatPr baseColWidth="10" defaultColWidth="0" defaultRowHeight="14.4" x14ac:dyDescent="0.3"/>
  <cols>
    <col min="1" max="1" width="41.88671875" style="31" customWidth="1"/>
    <col min="2" max="2" width="30.5546875" style="31" customWidth="1"/>
    <col min="3" max="3" width="76.109375" style="31"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67" t="s">
        <v>62</v>
      </c>
      <c r="B1" s="67"/>
      <c r="C1" s="67"/>
    </row>
    <row r="2" spans="1:6" x14ac:dyDescent="0.3">
      <c r="A2" s="27" t="s">
        <v>22</v>
      </c>
      <c r="B2" s="68" t="str">
        <f>'GENERALES NOTA 321'!B2:C2</f>
        <v>SINIESTRO 131072452</v>
      </c>
      <c r="C2" s="69"/>
    </row>
    <row r="3" spans="1:6" x14ac:dyDescent="0.3">
      <c r="A3" s="28" t="s">
        <v>1</v>
      </c>
      <c r="B3" s="70" t="str">
        <f>'GENERALES NOTA 322'!B2:C2</f>
        <v>1073-2023</v>
      </c>
      <c r="C3" s="71"/>
    </row>
    <row r="4" spans="1:6" s="2" customFormat="1" x14ac:dyDescent="0.3">
      <c r="A4" s="29" t="s">
        <v>2</v>
      </c>
      <c r="B4" s="72" t="str">
        <f>'GENERALES NOTA 322'!B3:C3</f>
        <v>CONTRALORÍA GENERAL DEPARTAMENTO DEL MAGDALENA</v>
      </c>
      <c r="C4" s="72"/>
    </row>
    <row r="5" spans="1:6" s="2" customFormat="1" x14ac:dyDescent="0.3">
      <c r="A5" s="29" t="s">
        <v>5</v>
      </c>
      <c r="B5" s="68" t="str">
        <f>'GENERALES NOTA 321'!B5:C5</f>
        <v>E.S.E. HOSPITAL LOCAL SAN JOSE DE PUEBLO VIEJO, MAGDALENA</v>
      </c>
      <c r="C5" s="69"/>
    </row>
    <row r="6" spans="1:6" s="2" customFormat="1" x14ac:dyDescent="0.3">
      <c r="A6" s="33" t="s">
        <v>116</v>
      </c>
      <c r="B6" s="73">
        <v>90000000</v>
      </c>
      <c r="C6" s="74"/>
    </row>
    <row r="7" spans="1:6" s="2" customFormat="1" x14ac:dyDescent="0.3">
      <c r="A7" s="33" t="s">
        <v>6</v>
      </c>
      <c r="B7" s="66">
        <f>'GENERALES NOTA 322'!B7:C7</f>
        <v>26666964</v>
      </c>
      <c r="C7" s="66"/>
    </row>
    <row r="8" spans="1:6" s="2" customFormat="1" x14ac:dyDescent="0.3">
      <c r="A8" s="29" t="s">
        <v>7</v>
      </c>
      <c r="B8" s="72" t="str">
        <f>'GENERALES NOTA 322'!B8:C8</f>
        <v>ALLIANZ SEGUROS S.A.</v>
      </c>
      <c r="C8" s="72"/>
    </row>
    <row r="9" spans="1:6" ht="23.25" customHeight="1" x14ac:dyDescent="0.3">
      <c r="A9" s="30" t="s">
        <v>63</v>
      </c>
      <c r="B9" s="70"/>
      <c r="C9" s="71"/>
    </row>
    <row r="10" spans="1:6" ht="57.6" x14ac:dyDescent="0.3">
      <c r="A10" s="29" t="s">
        <v>65</v>
      </c>
      <c r="B10" s="76"/>
      <c r="C10" s="77"/>
      <c r="E10" t="s">
        <v>66</v>
      </c>
      <c r="F10" s="14">
        <v>0.7</v>
      </c>
    </row>
    <row r="11" spans="1:6" x14ac:dyDescent="0.3">
      <c r="A11" s="36" t="s">
        <v>67</v>
      </c>
      <c r="B11" s="78">
        <f>(B12-B14)*B13</f>
        <v>26666964</v>
      </c>
      <c r="C11" s="79"/>
      <c r="E11" t="s">
        <v>64</v>
      </c>
      <c r="F11" s="14">
        <v>0.3</v>
      </c>
    </row>
    <row r="12" spans="1:6" x14ac:dyDescent="0.3">
      <c r="A12" s="34" t="s">
        <v>118</v>
      </c>
      <c r="B12" s="82">
        <f>MIN(B6,B7)</f>
        <v>26666964</v>
      </c>
      <c r="C12" s="83"/>
      <c r="F12" s="14"/>
    </row>
    <row r="13" spans="1:6" x14ac:dyDescent="0.3">
      <c r="A13" s="30" t="s">
        <v>30</v>
      </c>
      <c r="B13" s="84">
        <v>1</v>
      </c>
      <c r="C13" s="84"/>
      <c r="F13" s="14"/>
    </row>
    <row r="14" spans="1:6" x14ac:dyDescent="0.3">
      <c r="A14" s="30" t="s">
        <v>117</v>
      </c>
      <c r="B14" s="85">
        <v>0</v>
      </c>
      <c r="C14" s="86"/>
      <c r="F14" s="14"/>
    </row>
    <row r="15" spans="1:6" x14ac:dyDescent="0.3">
      <c r="A15" s="35" t="s">
        <v>68</v>
      </c>
      <c r="B15" s="80"/>
      <c r="C15" s="81"/>
    </row>
    <row r="16" spans="1:6" ht="180" customHeight="1" x14ac:dyDescent="0.3">
      <c r="A16" s="29" t="s">
        <v>69</v>
      </c>
      <c r="B16" s="70"/>
      <c r="C16" s="71"/>
    </row>
    <row r="17" spans="1:3" ht="86.4" x14ac:dyDescent="0.3">
      <c r="A17" s="29" t="s">
        <v>70</v>
      </c>
      <c r="B17" s="75"/>
      <c r="C17" s="75"/>
    </row>
    <row r="19" spans="1:3" x14ac:dyDescent="0.3">
      <c r="B19" s="32"/>
      <c r="C19" s="32"/>
    </row>
    <row r="20" spans="1:3" x14ac:dyDescent="0.3">
      <c r="B20" s="32"/>
      <c r="C20" s="32"/>
    </row>
    <row r="21" spans="1:3" x14ac:dyDescent="0.3">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XFC50"/>
  <sheetViews>
    <sheetView zoomScale="70" zoomScaleNormal="70" workbookViewId="0">
      <selection activeCell="B16" sqref="B16:C16"/>
    </sheetView>
  </sheetViews>
  <sheetFormatPr baseColWidth="10" defaultColWidth="0" defaultRowHeight="14.4" x14ac:dyDescent="0.3"/>
  <cols>
    <col min="1" max="1" width="41.88671875" style="31" customWidth="1"/>
    <col min="2" max="2" width="30.5546875" style="31" customWidth="1"/>
    <col min="3" max="3" width="76.109375" style="31"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67" t="s">
        <v>62</v>
      </c>
      <c r="B1" s="67"/>
      <c r="C1" s="67"/>
    </row>
    <row r="2" spans="1:6" x14ac:dyDescent="0.3">
      <c r="A2" s="27" t="s">
        <v>22</v>
      </c>
      <c r="B2" s="68" t="str">
        <f>'GENERALES NOTA 321'!B2:C2</f>
        <v>SINIESTRO 131072452</v>
      </c>
      <c r="C2" s="69"/>
    </row>
    <row r="3" spans="1:6" x14ac:dyDescent="0.3">
      <c r="A3" s="28" t="s">
        <v>1</v>
      </c>
      <c r="B3" s="70" t="str">
        <f>'GENERALES NOTA 322'!B2:C2</f>
        <v>1073-2023</v>
      </c>
      <c r="C3" s="71"/>
    </row>
    <row r="4" spans="1:6" s="2" customFormat="1" x14ac:dyDescent="0.3">
      <c r="A4" s="29" t="s">
        <v>2</v>
      </c>
      <c r="B4" s="72" t="str">
        <f>'GENERALES NOTA 322'!B3:C3</f>
        <v>CONTRALORÍA GENERAL DEPARTAMENTO DEL MAGDALENA</v>
      </c>
      <c r="C4" s="72"/>
    </row>
    <row r="5" spans="1:6" s="2" customFormat="1" x14ac:dyDescent="0.3">
      <c r="A5" s="29" t="s">
        <v>5</v>
      </c>
      <c r="B5" s="68" t="str">
        <f>'GENERALES NOTA 321'!B5:C5</f>
        <v>E.S.E. HOSPITAL LOCAL SAN JOSE DE PUEBLO VIEJO, MAGDALENA</v>
      </c>
      <c r="C5" s="69"/>
    </row>
    <row r="6" spans="1:6" s="2" customFormat="1" x14ac:dyDescent="0.3">
      <c r="A6" s="33" t="s">
        <v>116</v>
      </c>
      <c r="B6" s="73">
        <f>'GENERALES NOTA 321'!B10:C10</f>
        <v>90000000</v>
      </c>
      <c r="C6" s="74"/>
    </row>
    <row r="7" spans="1:6" s="2" customFormat="1" x14ac:dyDescent="0.3">
      <c r="A7" s="33" t="s">
        <v>6</v>
      </c>
      <c r="B7" s="66">
        <f>'GENERALES NOTA 322'!B7:C7</f>
        <v>26666964</v>
      </c>
      <c r="C7" s="66"/>
    </row>
    <row r="8" spans="1:6" s="2" customFormat="1" x14ac:dyDescent="0.3">
      <c r="A8" s="29" t="s">
        <v>7</v>
      </c>
      <c r="B8" s="72" t="str">
        <f>'GENERALES NOTA 322'!B8:C8</f>
        <v>ALLIANZ SEGUROS S.A.</v>
      </c>
      <c r="C8" s="72"/>
    </row>
    <row r="9" spans="1:6" ht="23.25" customHeight="1" x14ac:dyDescent="0.3">
      <c r="A9" s="30" t="s">
        <v>63</v>
      </c>
      <c r="B9" s="70"/>
      <c r="C9" s="71"/>
    </row>
    <row r="10" spans="1:6" ht="57.6" x14ac:dyDescent="0.3">
      <c r="A10" s="29" t="s">
        <v>65</v>
      </c>
      <c r="B10" s="76"/>
      <c r="C10" s="77"/>
      <c r="E10" t="s">
        <v>66</v>
      </c>
      <c r="F10" s="14">
        <v>0.7</v>
      </c>
    </row>
    <row r="11" spans="1:6" x14ac:dyDescent="0.3">
      <c r="A11" s="36" t="s">
        <v>67</v>
      </c>
      <c r="B11" s="78">
        <f>(B12-B14)*B13</f>
        <v>26666964</v>
      </c>
      <c r="C11" s="79"/>
      <c r="E11" t="s">
        <v>64</v>
      </c>
      <c r="F11" s="14">
        <v>0.3</v>
      </c>
    </row>
    <row r="12" spans="1:6" x14ac:dyDescent="0.3">
      <c r="A12" s="34" t="s">
        <v>118</v>
      </c>
      <c r="B12" s="82">
        <f>MIN(B6,B7)</f>
        <v>26666964</v>
      </c>
      <c r="C12" s="83"/>
      <c r="F12" s="14"/>
    </row>
    <row r="13" spans="1:6" x14ac:dyDescent="0.3">
      <c r="A13" s="30" t="s">
        <v>30</v>
      </c>
      <c r="B13" s="84">
        <v>1</v>
      </c>
      <c r="C13" s="84"/>
      <c r="F13" s="14"/>
    </row>
    <row r="14" spans="1:6" x14ac:dyDescent="0.3">
      <c r="A14" s="30" t="s">
        <v>117</v>
      </c>
      <c r="B14" s="87">
        <v>0</v>
      </c>
      <c r="C14" s="87"/>
      <c r="F14" s="14"/>
    </row>
    <row r="15" spans="1:6" x14ac:dyDescent="0.3">
      <c r="A15" s="35" t="s">
        <v>68</v>
      </c>
      <c r="B15" s="80">
        <f>IFERROR(B11*(VLOOKUP(B9,E10:F15,2,0)),16666)</f>
        <v>16666</v>
      </c>
      <c r="C15" s="81"/>
    </row>
    <row r="16" spans="1:6" ht="180" customHeight="1" x14ac:dyDescent="0.3">
      <c r="A16" s="29" t="s">
        <v>69</v>
      </c>
      <c r="B16" s="70"/>
      <c r="C16" s="71"/>
    </row>
    <row r="17" spans="1:3" ht="86.4" x14ac:dyDescent="0.3">
      <c r="A17" s="29" t="s">
        <v>70</v>
      </c>
      <c r="B17" s="75"/>
      <c r="C17" s="75"/>
    </row>
    <row r="19" spans="1:3" x14ac:dyDescent="0.3">
      <c r="B19" s="32"/>
      <c r="C19" s="32"/>
    </row>
    <row r="20" spans="1:3" x14ac:dyDescent="0.3">
      <c r="B20" s="32"/>
      <c r="C20" s="32"/>
    </row>
    <row r="21" spans="1:3" x14ac:dyDescent="0.3">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sheetPr>
  <dimension ref="A1:XFC13"/>
  <sheetViews>
    <sheetView workbookViewId="0">
      <selection activeCell="B13" sqref="B13"/>
    </sheetView>
  </sheetViews>
  <sheetFormatPr baseColWidth="10" defaultColWidth="11.44140625" defaultRowHeight="14.4" x14ac:dyDescent="0.3"/>
  <cols>
    <col min="1" max="1" width="35.5546875" customWidth="1"/>
    <col min="2" max="2" width="31.88671875" customWidth="1"/>
    <col min="3" max="3" width="63.109375" customWidth="1"/>
    <col min="4" max="16383" width="0" hidden="1" customWidth="1"/>
    <col min="16384" max="16384" width="0.88671875" hidden="1" customWidth="1"/>
  </cols>
  <sheetData>
    <row r="1" spans="1:3" ht="18" x14ac:dyDescent="0.3">
      <c r="A1" s="63" t="s">
        <v>71</v>
      </c>
      <c r="B1" s="63"/>
      <c r="C1" s="63"/>
    </row>
    <row r="2" spans="1:3" x14ac:dyDescent="0.3">
      <c r="A2" s="12" t="s">
        <v>22</v>
      </c>
      <c r="B2" s="45" t="str">
        <f>'GENERALES NOTA 321'!B2:C2</f>
        <v>SINIESTRO 131072452</v>
      </c>
      <c r="C2" s="46"/>
    </row>
    <row r="3" spans="1:3" x14ac:dyDescent="0.3">
      <c r="A3" s="26" t="s">
        <v>1</v>
      </c>
      <c r="B3" s="45" t="str">
        <f>'GENERALES NOTA 322'!B2:C2</f>
        <v>1073-2023</v>
      </c>
      <c r="C3" s="46"/>
    </row>
    <row r="4" spans="1:3" s="2" customFormat="1" x14ac:dyDescent="0.3">
      <c r="A4" s="5" t="s">
        <v>2</v>
      </c>
      <c r="B4" s="47" t="str">
        <f>'GENERALES NOTA 322'!B3:C3</f>
        <v>CONTRALORÍA GENERAL DEPARTAMENTO DEL MAGDALENA</v>
      </c>
      <c r="C4" s="47"/>
    </row>
    <row r="5" spans="1:3" s="2" customFormat="1" x14ac:dyDescent="0.3">
      <c r="A5" s="5" t="s">
        <v>5</v>
      </c>
      <c r="B5" s="45" t="str">
        <f>'IMPUTACIÓN- GENERALES NOTA 324 '!B5:C5</f>
        <v>E.S.E. HOSPITAL LOCAL SAN JOSE DE PUEBLO VIEJO, MAGDALENA</v>
      </c>
      <c r="C5" s="46"/>
    </row>
    <row r="6" spans="1:3" s="2" customFormat="1" x14ac:dyDescent="0.3">
      <c r="A6" s="5" t="s">
        <v>6</v>
      </c>
      <c r="B6" s="47">
        <f>'GENERALES NOTA 322'!B7:C7</f>
        <v>26666964</v>
      </c>
      <c r="C6" s="47"/>
    </row>
    <row r="7" spans="1:3" s="2" customFormat="1" x14ac:dyDescent="0.3">
      <c r="A7" s="5" t="s">
        <v>7</v>
      </c>
      <c r="B7" s="47" t="str">
        <f>'GENERALES NOTA 322'!B8:C8</f>
        <v>ALLIANZ SEGUROS S.A.</v>
      </c>
      <c r="C7" s="47"/>
    </row>
    <row r="8" spans="1:3" x14ac:dyDescent="0.3">
      <c r="A8" s="13" t="s">
        <v>63</v>
      </c>
      <c r="B8" s="51"/>
      <c r="C8" s="52"/>
    </row>
    <row r="9" spans="1:3" x14ac:dyDescent="0.3">
      <c r="A9" s="13" t="s">
        <v>67</v>
      </c>
      <c r="B9" s="88"/>
      <c r="C9" s="88"/>
    </row>
    <row r="10" spans="1:3" x14ac:dyDescent="0.3">
      <c r="A10" s="13" t="s">
        <v>72</v>
      </c>
      <c r="B10" s="88"/>
      <c r="C10" s="88"/>
    </row>
    <row r="11" spans="1:3" ht="43.2" x14ac:dyDescent="0.3">
      <c r="A11" s="5" t="s">
        <v>73</v>
      </c>
      <c r="B11" s="47"/>
      <c r="C11" s="47"/>
    </row>
    <row r="12" spans="1:3" ht="43.2" x14ac:dyDescent="0.3">
      <c r="A12" s="5" t="s">
        <v>74</v>
      </c>
      <c r="B12" s="47"/>
      <c r="C12" s="47"/>
    </row>
    <row r="13" spans="1:3" x14ac:dyDescent="0.3">
      <c r="A13" s="5" t="s">
        <v>75</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0"/>
  <sheetViews>
    <sheetView workbookViewId="0">
      <selection activeCell="C14" sqref="C14"/>
    </sheetView>
  </sheetViews>
  <sheetFormatPr baseColWidth="10" defaultColWidth="11.44140625" defaultRowHeight="15" customHeight="1" x14ac:dyDescent="0.3"/>
  <cols>
    <col min="2" max="2" width="34" bestFit="1" customWidth="1"/>
    <col min="3" max="3" width="51.6640625" customWidth="1"/>
    <col min="9" max="9" width="0" hidden="1" customWidth="1"/>
    <col min="14" max="14" width="0" hidden="1" customWidth="1"/>
  </cols>
  <sheetData>
    <row r="1" spans="2:14" ht="15" customHeight="1" thickBot="1" x14ac:dyDescent="0.35"/>
    <row r="2" spans="2:14" ht="15" customHeight="1" thickTop="1" thickBot="1" x14ac:dyDescent="0.35">
      <c r="B2" s="89"/>
      <c r="C2" s="89"/>
      <c r="I2" t="s">
        <v>76</v>
      </c>
      <c r="N2" t="s">
        <v>77</v>
      </c>
    </row>
    <row r="3" spans="2:14" ht="15" customHeight="1" thickTop="1" thickBot="1" x14ac:dyDescent="0.35">
      <c r="B3" s="89" t="s">
        <v>78</v>
      </c>
      <c r="C3" s="89"/>
      <c r="I3" t="s">
        <v>64</v>
      </c>
      <c r="N3" t="s">
        <v>64</v>
      </c>
    </row>
    <row r="4" spans="2:14" ht="15" customHeight="1" thickTop="1" thickBot="1" x14ac:dyDescent="0.35">
      <c r="B4" s="18" t="s">
        <v>79</v>
      </c>
      <c r="C4" s="19"/>
      <c r="I4" t="s">
        <v>80</v>
      </c>
      <c r="N4" t="s">
        <v>66</v>
      </c>
    </row>
    <row r="5" spans="2:14" ht="15" customHeight="1" thickTop="1" thickBot="1" x14ac:dyDescent="0.35">
      <c r="B5" s="18" t="s">
        <v>81</v>
      </c>
      <c r="C5" s="19"/>
    </row>
    <row r="6" spans="2:14" ht="15" customHeight="1" thickTop="1" thickBot="1" x14ac:dyDescent="0.35">
      <c r="B6" s="18" t="s">
        <v>82</v>
      </c>
      <c r="C6" s="19"/>
    </row>
    <row r="7" spans="2:14" ht="44.4" thickTop="1" thickBot="1" x14ac:dyDescent="0.35">
      <c r="B7" s="18" t="s">
        <v>83</v>
      </c>
      <c r="C7" s="20"/>
    </row>
    <row r="8" spans="2:14" ht="30" thickTop="1" thickBot="1" x14ac:dyDescent="0.35">
      <c r="B8" s="18" t="s">
        <v>84</v>
      </c>
      <c r="C8" s="19"/>
    </row>
    <row r="9" spans="2:14" ht="44.4" thickTop="1" thickBot="1" x14ac:dyDescent="0.35">
      <c r="B9" s="18" t="s">
        <v>85</v>
      </c>
      <c r="C9" s="21"/>
    </row>
    <row r="10" spans="2:14" ht="15" customHeight="1" thickTop="1" x14ac:dyDescent="0.3"/>
  </sheetData>
  <mergeCells count="2">
    <mergeCell ref="B2:C2"/>
    <mergeCell ref="B3:C3"/>
  </mergeCells>
  <dataValidations count="2">
    <dataValidation type="textLength" allowBlank="1" showInputMessage="1" showErrorMessage="1" sqref="C9" xr:uid="{00000000-0002-0000-0600-000000000000}">
      <formula1>1</formula1>
      <formula2>500</formula2>
    </dataValidation>
    <dataValidation type="list" allowBlank="1" showInputMessage="1" showErrorMessage="1" sqref="C8" xr:uid="{00000000-0002-0000-0600-000001000000}">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
  <sheetViews>
    <sheetView topLeftCell="G1" workbookViewId="0">
      <selection activeCell="I7" sqref="I7"/>
    </sheetView>
  </sheetViews>
  <sheetFormatPr baseColWidth="10" defaultColWidth="11.5546875" defaultRowHeight="14.4" x14ac:dyDescent="0.3"/>
  <cols>
    <col min="4" max="4" width="20.109375" bestFit="1" customWidth="1"/>
    <col min="5" max="5" width="42.88671875" bestFit="1" customWidth="1"/>
  </cols>
  <sheetData>
    <row r="1" spans="1:9" x14ac:dyDescent="0.3">
      <c r="A1" s="7" t="s">
        <v>26</v>
      </c>
      <c r="B1" t="s">
        <v>86</v>
      </c>
      <c r="C1" s="7" t="s">
        <v>30</v>
      </c>
      <c r="D1" s="7" t="s">
        <v>34</v>
      </c>
      <c r="E1" s="3" t="s">
        <v>87</v>
      </c>
      <c r="F1" s="2" t="s">
        <v>66</v>
      </c>
      <c r="G1" s="4">
        <v>0</v>
      </c>
      <c r="H1" t="s">
        <v>88</v>
      </c>
      <c r="I1" t="s">
        <v>89</v>
      </c>
    </row>
    <row r="2" spans="1:9" x14ac:dyDescent="0.3">
      <c r="A2" t="s">
        <v>90</v>
      </c>
      <c r="B2" t="s">
        <v>91</v>
      </c>
      <c r="C2" t="s">
        <v>92</v>
      </c>
      <c r="D2" s="2" t="s">
        <v>93</v>
      </c>
      <c r="E2" s="1" t="s">
        <v>94</v>
      </c>
      <c r="F2" s="2" t="s">
        <v>77</v>
      </c>
      <c r="G2" s="4">
        <v>0.7</v>
      </c>
      <c r="H2" t="s">
        <v>95</v>
      </c>
      <c r="I2" t="s">
        <v>96</v>
      </c>
    </row>
    <row r="3" spans="1:9" x14ac:dyDescent="0.3">
      <c r="A3" t="s">
        <v>97</v>
      </c>
      <c r="C3" t="s">
        <v>98</v>
      </c>
      <c r="D3" s="2" t="s">
        <v>99</v>
      </c>
      <c r="E3" s="1" t="s">
        <v>100</v>
      </c>
      <c r="F3" s="2" t="s">
        <v>64</v>
      </c>
      <c r="G3" s="4">
        <v>0.3</v>
      </c>
      <c r="H3" t="s">
        <v>101</v>
      </c>
      <c r="I3" t="s">
        <v>102</v>
      </c>
    </row>
    <row r="4" spans="1:9" x14ac:dyDescent="0.3">
      <c r="A4" t="s">
        <v>103</v>
      </c>
      <c r="C4" t="s">
        <v>104</v>
      </c>
      <c r="E4" s="1" t="s">
        <v>105</v>
      </c>
      <c r="H4" t="s">
        <v>106</v>
      </c>
      <c r="I4" t="s">
        <v>107</v>
      </c>
    </row>
    <row r="5" spans="1:9" x14ac:dyDescent="0.3">
      <c r="A5" t="s">
        <v>108</v>
      </c>
      <c r="E5" s="1" t="s">
        <v>109</v>
      </c>
      <c r="H5" t="s">
        <v>110</v>
      </c>
      <c r="I5" t="s">
        <v>111</v>
      </c>
    </row>
    <row r="6" spans="1:9" x14ac:dyDescent="0.3">
      <c r="E6" s="1" t="s">
        <v>112</v>
      </c>
      <c r="I6" t="s">
        <v>113</v>
      </c>
    </row>
    <row r="7" spans="1:9" x14ac:dyDescent="0.3">
      <c r="E7" s="1" t="s">
        <v>114</v>
      </c>
    </row>
    <row r="8" spans="1:9" x14ac:dyDescent="0.3">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7" ma:contentTypeDescription="Crear nuevo documento." ma:contentTypeScope="" ma:versionID="9270861bbb237fee9c0a9517a93196b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6122c132172a0a2fb6e959658a769653"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8551CD-9292-4A31-A392-C7A46EF36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documentManagement/types"/>
    <ds:schemaRef ds:uri="http://purl.org/dc/dcmitype/"/>
    <ds:schemaRef ds:uri="bd399fb5-18ee-43ad-810b-0c429aab68ed"/>
    <ds:schemaRef ds:uri="http://purl.org/dc/terms/"/>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110f4e7f-fc49-4680-be2a-cf1f485dd537"/>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MARTIN TORRES, EDNA LIZETH (ALLIANZ COLOMBIA)</cp:lastModifiedBy>
  <cp:revision/>
  <dcterms:created xsi:type="dcterms:W3CDTF">2020-12-07T14:41:17Z</dcterms:created>
  <dcterms:modified xsi:type="dcterms:W3CDTF">2023-09-11T17:25:10Z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