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89F4DC90-BD39-4A82-9C00-0D11C3508CFF}" xr6:coauthVersionLast="47" xr6:coauthVersionMax="47" xr10:uidLastSave="{00000000-0000-0000-0000-000000000000}"/>
  <bookViews>
    <workbookView xWindow="0" yWindow="0" windowWidth="20490" windowHeight="108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<sst xmlns="http://schemas.openxmlformats.org/spreadsheetml/2006/main" count="167" uniqueCount="141">
  <si>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</si>
  <si>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</si>
  <si>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</si>
  <si>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</si>
  <si>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</si>
  <si>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</si>
  <si>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</si>
  <si>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</si>
  <si>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</si>
  <si>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</si>
  <si>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</si>
  <si>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</si>
  <si>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</si>
  <si>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</si>
  <si>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</si>
  <si>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</si>
  <si>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</si>
  <si>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</si>
  <si>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</si>
  <si>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</si>
  <si>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</si>
  <si>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</si>
  <si>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</si>
  <si>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</si>
  <si>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</si>
  <si>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</si>
  <si>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</si>
  <si>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</si>
  <si>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</si>
  <si>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</si>
  <si>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</si>
  <si>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</si>
  <si>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</si>
  <si>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</si>
  <si>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</si>
  <si>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</si>
  <si>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</si>
  <si>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</si>
  <si>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</si>
  <si>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</si>
  <si>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</si>
  <si>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</si>
  <si>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</si>
  <si>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</si>
  <si>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</si>
  <si>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</si>
  <si>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</si>
  <si>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</si>
  <si>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</si>
  <si>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</si>
  <si>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</si>
  <si>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</si>
  <si>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</si>
  <si>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</si>
  <si>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</si>
  <si>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</si>
  <si>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</si>
  <si>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</si>
  <si>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</si>
  <si>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</si>
  <si>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</si>
  <si>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</si>
  <si>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</si>
  <si>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</si>
  <si>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</si>
  <si>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</si>
  <si>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</si>
  <si>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</si>
  <si>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</si>
  <si>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</si>
  <si>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</si>
  <si>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</si>
  <si>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</si>
  <si>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</si>
  <si>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</si>
  <si>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</si>
  <si>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</si>
  <si>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</si>
  <si>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</si>
  <si>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</si>
  <si>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</si>
  <si>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</si>
  <si>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</si>
  <si>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</si>
  <si>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</si>
  <si>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</si>
  <si>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</si>
  <si>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</si>
  <si>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</si>
  <si>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</si>
  <si>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</si>
  <si>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</si>
  <si>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</si>
  <si>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</si>
  <si>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</si>
  <si>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</si>
  <si>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</si>
  <si>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</si>
  <si>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</si>
  <si>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</si>
  <si>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</si>
  <si>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</si>
  <si>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</si>
  <si>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</si>
  <si>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</si>
  <si>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</si>
  <si>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</si>
  <si>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</si>
  <si>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</si>
  <si>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</si>
  <si>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</si>
  <si>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</si>
  <si>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</si>
  <si>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</si>
  <si>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</si>
  <si>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</si>
  <si>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</si>
  <si>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</si>
  <si>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</si>
  <si>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</si>
  <si>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</si>
  <si>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</si>
  <si>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</si>
  <si>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</si>
  <si>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</si>
  <si>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</si>
  <si>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</si>
  <si>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</si>
  <si>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</si>
  <si>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</si>
  <si>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Distrito de Santiago de Cali</t>
  </si>
  <si>
    <t>Responsabilidad Civil Extracontractual</t>
  </si>
  <si>
    <t>Se elaboró la contestación de la demanda y el llamiento en garantía, y se presentó dentro del término oportuno. En este punto se está a la espera de la fijación de fecha para audiencia inicial del artículo 180 del CPACA.</t>
  </si>
  <si>
    <t>Luis Fernando Tello</t>
  </si>
  <si>
    <t xml:space="preserve">Perjuicios materiales en la modalidad de daño emergente: $2.163.050
Perjuicios materiales en la modalidad de lucro cesante: $11.335.619
Perjuicios inmateriales a título de perjuicios morales: $14.235.000 </t>
  </si>
  <si>
    <t>Según el relato de la demanda, el 23 de Mayo de 2022 alrededor de las 8:16PM el señor LUIS FERNANDO TELLO se movilizaba en la motocicleta de placas UWK49E, por el sector de la Calle 73 con Carrera 11 de la ciudad de Cali cuando debido al mal estado de la vía no le fue posible visibilizar oportunamente un hueco en el que cayó la motocicleta causándole trauma en hombros, codos y antebrazos bilaterales, trauma en rodilla derecha con dolor y limitación, traumatismo de tendón del manguito rotatorio del hombro, traumatismos múltiples no especificados, ruptura completa sin retracción del extremo proximal de supraespinoso, tendinosis del infraespinoso y pequeño foco de ruptura parcial, bursitis subacromial y tendinosis del subescapular, lesiones en el hombro, fractura no desplazada del borde más superior de la tuberosidad mayor; ruptura extremo proximal del pequeño foco de ruptura supraespinoso; tendinosis del infraespinoso y parcial; bursitis subacromial y tendinosis del subescapular, con quirúrgico. Adicionalmente, las lesiones dejaron graves secuelas que han impedido que el señor LUIS FERNANDO TELLO, pueda continuar con normalidad sus labores diarias y su vida cotidiana, habida cuenta que su movilidad quedo reducida impidiéndole trabajar normalmente y con ello afectado su estabilidad económica, estando incapacitado desde la fecha del accidente hasta el mes de enero del año 2023, es decir por más de ocho (8) meses y quedando con restricciones medicas para realizar su actividad laboral en miras de establecer una pérdida de capacidad laboral, debido a las graves lesiones sufridas en su hombro.</t>
  </si>
  <si>
    <t xml:space="preserve">Se califica como REMOTA, Toda vez que en la demanda no se aporta material probatorio que dé fe de la existencia de una falla en el servicio en cuanto al mantenimiento de la vía que se pueda relacionar directamente con el daño alegado. De igual manera no existe IPAT que pueda apoyar la tesis del demandante, así como tampoco existe en el plenario dictamen de pérdida de capacidad laboral que permita determinar el alcance del presunto daño.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23 de mayo de 2022 y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en el caso no existe IPAT que pueda usarse por la parte actora para establecer la real ocurrencia de los hechos y las condiciones en que ellos se dieron, y si bien es cierto se aportan algunas fotografías, las mismas no corroboran que que el siniestro se presentó por causa exclusiva del estado de la vía, pues incluso del material fotografico surge la duda acerca del sitio exacto del hecho así como de si existe o no una malformación en la vía, debido a una contradicción en las direcciones indicadas como lugar de los hechos. En igual sentido no existe dictamen de pérdida de capacidad laboral que permita determinar la gravedad de los presuntos daños, generando con ello que la contingencia respecto del caso sea REMOTA.	</t>
  </si>
  <si>
    <t>Gustavo Alberto Herrera Ávila</t>
  </si>
  <si>
    <t>JUZGADO DIECISÉIS ADMINISTRATIVO DEL CIRCUITO DE CALI</t>
  </si>
  <si>
    <t>76001-33-33-016-2023-00195-00</t>
  </si>
  <si>
    <t>Total: $2.986.650. A este valor se llegó tomando el reconocimiento de 10 SMMLV por daño moral, lo cual arroja un resultado de $14.235.000 (liquidado con el SMMLV de 2025). A este valor se debe restar el deducible pactado (5% de la pérdida o mínimo 3 SMMLV), en este caso se toman los 3 SMMLV ($4.279.500), lo cual arroja un total de $9.955.500, valor del cual se debe calcular el porcentaje de coaseguro asumido por MAPFRE Seguros, que en este caso es del 30%, lo que arroja un total de $2.986.650. 
Dichos valores reconocidos se detallan de la siguiente manera: Lucro cesante: 0 SMMLV. Toda vez que no se aporta certificación de laboral que refleje la cantidad de ingresos que percibía la víctima al momento de la lesión, así como tampoco si tenía un vínculo laboral estable y duradero en el tiempo el cual perdió a causa del accidente. Daño emergente: $0. Toda vez que, al proceso no se allegó prueba alguna de los gastos efectivamente incurridos y pagados por el demandante a causa del accidente. Perjuicio moral: 10 SMMLV ($14.235.000 en SMMLV de 2025). Correspondientes al valor mínimo de indemnización por este tipo de daño según el consejo de estado para el nivel 1 (víctima), toda vez que, al no existir dictamen de pérdida de capacidad laboral, no es posible reconocer suma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</si>
</sst>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4" fontId="7" fillId="5" borderId="1"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9" zoomScale="80" zoomScaleNormal="80" workbookViewId="0">
      <selection activeCell="B14" sqref="B14:D14"/>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8" t="s">
        <v>0</v>
      </c>
      <c r="B2" s="48"/>
      <c r="C2" s="48"/>
      <c r="D2" s="48"/>
      <c r="E2" s="48"/>
      <c r="F2" s="48"/>
      <c r="G2" s="48"/>
      <c r="H2" s="48"/>
      <c r="O2" s="23"/>
      <c r="P2" s="24"/>
      <c r="Q2" s="24"/>
      <c r="R2" s="24"/>
      <c r="S2" s="24"/>
    </row>
    <row r="3" spans="1:19" x14ac:dyDescent="0.25">
      <c r="A3" s="46" t="s">
        <v>1</v>
      </c>
      <c r="B3" s="46"/>
      <c r="C3" s="46"/>
      <c r="D3" s="49">
        <v>45694</v>
      </c>
      <c r="E3" s="49"/>
      <c r="F3" s="49"/>
      <c r="G3" s="49"/>
      <c r="H3" s="49"/>
      <c r="O3" s="25"/>
      <c r="P3" s="25"/>
      <c r="Q3" s="26"/>
      <c r="R3" s="26"/>
    </row>
    <row r="4" spans="1:19" x14ac:dyDescent="0.25">
      <c r="A4" s="40" t="s">
        <v>2</v>
      </c>
      <c r="B4" s="47" t="s">
        <v>121</v>
      </c>
      <c r="C4" s="47"/>
      <c r="D4" s="47"/>
      <c r="E4" s="40" t="s">
        <v>3</v>
      </c>
      <c r="F4" s="50" t="s">
        <v>101</v>
      </c>
      <c r="G4" s="50"/>
      <c r="H4" s="50"/>
      <c r="O4" s="25"/>
      <c r="P4" s="25"/>
      <c r="Q4" s="26"/>
      <c r="R4" s="26"/>
    </row>
    <row r="5" spans="1:19" x14ac:dyDescent="0.25">
      <c r="A5" s="40" t="s">
        <v>4</v>
      </c>
      <c r="B5" s="57">
        <v>45671</v>
      </c>
      <c r="C5" s="57"/>
      <c r="D5" s="57"/>
      <c r="E5" s="40" t="s">
        <v>5</v>
      </c>
      <c r="F5" s="56" t="s">
        <v>103</v>
      </c>
      <c r="G5" s="56"/>
      <c r="H5" s="56"/>
      <c r="O5" s="25"/>
      <c r="P5" s="25"/>
      <c r="Q5" s="26"/>
      <c r="R5" s="26"/>
    </row>
    <row r="6" spans="1:19" ht="30.75" customHeight="1" x14ac:dyDescent="0.25">
      <c r="A6" s="40" t="s">
        <v>6</v>
      </c>
      <c r="B6" s="50" t="s">
        <v>133</v>
      </c>
      <c r="C6" s="50"/>
      <c r="D6" s="50"/>
      <c r="E6" s="50"/>
      <c r="F6" s="50"/>
      <c r="G6" s="50"/>
      <c r="H6" s="50"/>
      <c r="O6" s="25"/>
      <c r="P6" s="25"/>
      <c r="Q6" s="26"/>
      <c r="R6" s="28"/>
    </row>
    <row r="7" spans="1:19" ht="30.75" customHeight="1" x14ac:dyDescent="0.25">
      <c r="A7" s="40" t="s">
        <v>7</v>
      </c>
      <c r="B7" s="50" t="s">
        <v>130</v>
      </c>
      <c r="C7" s="50"/>
      <c r="D7" s="50"/>
      <c r="E7" s="50"/>
      <c r="F7" s="50"/>
      <c r="G7" s="50"/>
      <c r="H7" s="50"/>
      <c r="O7" s="25"/>
      <c r="P7" s="25"/>
      <c r="Q7" s="26"/>
      <c r="R7" s="28"/>
    </row>
    <row r="8" spans="1:19" ht="32.25" customHeight="1" x14ac:dyDescent="0.25">
      <c r="A8" s="40" t="s">
        <v>8</v>
      </c>
      <c r="B8" s="50" t="s">
        <v>130</v>
      </c>
      <c r="C8" s="50"/>
      <c r="D8" s="50"/>
      <c r="E8" s="50"/>
      <c r="F8" s="50"/>
      <c r="G8" s="50"/>
      <c r="H8" s="50"/>
      <c r="O8" s="25"/>
      <c r="P8" s="25"/>
      <c r="Q8" s="26"/>
      <c r="R8" s="28"/>
    </row>
    <row r="9" spans="1:19" ht="48.75" customHeight="1" x14ac:dyDescent="0.25">
      <c r="A9" s="40" t="s">
        <v>9</v>
      </c>
      <c r="B9" s="47" t="s">
        <v>134</v>
      </c>
      <c r="C9" s="47"/>
      <c r="D9" s="47"/>
      <c r="E9" s="47"/>
      <c r="F9" s="47"/>
      <c r="G9" s="47"/>
      <c r="H9" s="47"/>
      <c r="O9" s="25"/>
      <c r="P9" s="25"/>
      <c r="Q9" s="26"/>
      <c r="R9" s="28"/>
    </row>
    <row r="10" spans="1:19" x14ac:dyDescent="0.25">
      <c r="A10" s="40" t="s">
        <v>10</v>
      </c>
      <c r="B10" s="51">
        <v>27733669</v>
      </c>
      <c r="C10" s="51"/>
      <c r="D10" s="51"/>
      <c r="E10" s="51"/>
      <c r="F10" s="51"/>
      <c r="G10" s="51"/>
      <c r="H10" s="51"/>
      <c r="O10" s="25"/>
      <c r="P10" s="28"/>
      <c r="Q10" s="26"/>
      <c r="R10" s="28"/>
    </row>
    <row r="11" spans="1:19" ht="207" customHeight="1" x14ac:dyDescent="0.25">
      <c r="A11" s="40" t="s">
        <v>11</v>
      </c>
      <c r="B11" s="52" t="s">
        <v>135</v>
      </c>
      <c r="C11" s="52"/>
      <c r="D11" s="52"/>
      <c r="E11" s="52"/>
      <c r="F11" s="52"/>
      <c r="G11" s="52"/>
      <c r="H11" s="52"/>
      <c r="O11" s="25"/>
      <c r="P11" s="28"/>
      <c r="Q11" s="26"/>
      <c r="R11" s="28"/>
    </row>
    <row r="12" spans="1:19" ht="257.25" customHeight="1" x14ac:dyDescent="0.25">
      <c r="A12" s="40" t="s">
        <v>12</v>
      </c>
      <c r="B12" s="52" t="s">
        <v>136</v>
      </c>
      <c r="C12" s="52"/>
      <c r="D12" s="52"/>
      <c r="E12" s="52"/>
      <c r="F12" s="52"/>
      <c r="G12" s="52"/>
      <c r="H12" s="52"/>
      <c r="O12" s="25"/>
      <c r="P12" s="28"/>
      <c r="Q12" s="26"/>
      <c r="R12" s="28"/>
    </row>
    <row r="13" spans="1:19" ht="25.5" x14ac:dyDescent="0.25">
      <c r="A13" s="40" t="s">
        <v>13</v>
      </c>
      <c r="B13" s="41" t="s">
        <v>114</v>
      </c>
      <c r="C13" s="40" t="s">
        <v>14</v>
      </c>
      <c r="D13" s="42">
        <v>2986650</v>
      </c>
      <c r="E13" s="40" t="s">
        <v>15</v>
      </c>
      <c r="F13" s="53" t="s">
        <v>137</v>
      </c>
      <c r="G13" s="54"/>
      <c r="H13" s="55"/>
    </row>
    <row r="14" spans="1:19" ht="26.25" x14ac:dyDescent="0.25">
      <c r="A14" s="40" t="s">
        <v>16</v>
      </c>
      <c r="B14" s="50" t="s">
        <v>138</v>
      </c>
      <c r="C14" s="50"/>
      <c r="D14" s="50"/>
      <c r="E14" s="43" t="s">
        <v>17</v>
      </c>
      <c r="F14" s="50" t="s">
        <v>139</v>
      </c>
      <c r="G14" s="50"/>
      <c r="H14" s="50"/>
      <c r="P14" s="28"/>
      <c r="Q14" s="26"/>
      <c r="R14" s="28"/>
    </row>
    <row r="15" spans="1:19" ht="26.25" customHeight="1" x14ac:dyDescent="0.25">
      <c r="A15" s="40" t="s">
        <v>18</v>
      </c>
      <c r="B15" s="44"/>
      <c r="C15" s="40" t="s">
        <v>19</v>
      </c>
      <c r="D15" s="44">
        <v>1507222001226</v>
      </c>
      <c r="E15" s="45" t="s">
        <v>20</v>
      </c>
      <c r="F15" s="50" t="s">
        <v>131</v>
      </c>
      <c r="G15" s="50"/>
      <c r="H15" s="50"/>
      <c r="O15" s="25"/>
      <c r="P15" s="28"/>
      <c r="Q15" s="26"/>
      <c r="R15" s="28"/>
    </row>
    <row r="16" spans="1:19" ht="30.75" customHeight="1" x14ac:dyDescent="0.25">
      <c r="A16" s="40" t="s">
        <v>21</v>
      </c>
      <c r="B16" s="61" t="s">
        <v>118</v>
      </c>
      <c r="C16" s="62"/>
      <c r="D16" s="62"/>
      <c r="E16" s="62"/>
      <c r="F16" s="62"/>
      <c r="G16" s="62"/>
      <c r="H16" s="63"/>
      <c r="O16" s="25"/>
      <c r="P16" s="28"/>
      <c r="Q16" s="26"/>
      <c r="R16" s="28"/>
    </row>
    <row r="17" spans="1:8" ht="25.5" x14ac:dyDescent="0.25">
      <c r="A17" s="40" t="s">
        <v>22</v>
      </c>
      <c r="B17" s="60">
        <v>44704</v>
      </c>
      <c r="C17" s="60"/>
      <c r="D17" s="60"/>
      <c r="E17" s="40" t="s">
        <v>23</v>
      </c>
      <c r="F17" s="60">
        <v>44845</v>
      </c>
      <c r="G17" s="56"/>
      <c r="H17" s="56"/>
    </row>
    <row r="18" spans="1:8" x14ac:dyDescent="0.25">
      <c r="A18" s="58" t="s">
        <v>24</v>
      </c>
      <c r="B18" s="58"/>
      <c r="C18" s="58"/>
      <c r="D18" s="58"/>
      <c r="E18" s="58"/>
      <c r="F18" s="58"/>
      <c r="G18" s="58"/>
      <c r="H18" s="58"/>
    </row>
    <row r="19" spans="1:8" ht="25.5" customHeight="1" x14ac:dyDescent="0.25">
      <c r="A19" s="59" t="s">
        <v>25</v>
      </c>
      <c r="B19" s="59"/>
      <c r="C19" s="59"/>
      <c r="D19" s="59"/>
      <c r="E19" s="59"/>
      <c r="F19" s="59"/>
      <c r="G19" s="59"/>
      <c r="H19" s="59"/>
    </row>
    <row r="20" spans="1:8" ht="155.25" customHeight="1" x14ac:dyDescent="0.25">
      <c r="A20" s="47" t="s">
        <v>140</v>
      </c>
      <c r="B20" s="47"/>
      <c r="C20" s="47"/>
      <c r="D20" s="47"/>
      <c r="E20" s="47"/>
      <c r="F20" s="47"/>
      <c r="G20" s="47"/>
      <c r="H20" s="47"/>
    </row>
    <row r="21" spans="1:8" x14ac:dyDescent="0.25">
      <c r="A21" s="46" t="s">
        <v>26</v>
      </c>
      <c r="B21" s="46"/>
      <c r="C21" s="46"/>
      <c r="D21" s="46"/>
      <c r="E21" s="46"/>
      <c r="F21" s="46"/>
      <c r="G21" s="46"/>
      <c r="H21" s="46"/>
    </row>
    <row r="22" spans="1:8" ht="42" customHeight="1" x14ac:dyDescent="0.25">
      <c r="A22" s="47" t="s">
        <v>132</v>
      </c>
      <c r="B22" s="47"/>
      <c r="C22" s="47"/>
      <c r="D22" s="47"/>
      <c r="E22" s="47"/>
      <c r="F22" s="47"/>
      <c r="G22" s="47"/>
      <c r="H22" s="47"/>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8" t="s">
        <v>27</v>
      </c>
      <c r="B2" s="48"/>
      <c r="C2" s="48"/>
      <c r="D2" s="48"/>
      <c r="E2" s="48"/>
      <c r="F2" s="48"/>
    </row>
    <row r="3" spans="1:6" x14ac:dyDescent="0.25">
      <c r="A3" s="2" t="s">
        <v>6</v>
      </c>
      <c r="B3" s="68" t="str">
        <f>'1. ABOGADO EXTERNO'!B6:H6</f>
        <v>Luis Fernando Tello</v>
      </c>
      <c r="C3" s="68"/>
      <c r="D3" s="68"/>
      <c r="E3" s="68"/>
      <c r="F3" s="68"/>
    </row>
    <row r="4" spans="1:6" x14ac:dyDescent="0.25">
      <c r="A4" s="2" t="s">
        <v>28</v>
      </c>
      <c r="B4" s="36"/>
      <c r="C4" s="2" t="s">
        <v>29</v>
      </c>
      <c r="D4" s="69"/>
      <c r="E4" s="69"/>
      <c r="F4" s="69"/>
    </row>
    <row r="5" spans="1:6" x14ac:dyDescent="0.25">
      <c r="A5" s="2" t="s">
        <v>8</v>
      </c>
      <c r="B5" s="68"/>
      <c r="C5" s="68"/>
      <c r="D5" s="68"/>
      <c r="E5" s="68"/>
      <c r="F5" s="68"/>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6" t="s">
        <v>40</v>
      </c>
      <c r="D9" s="68"/>
      <c r="E9" s="2" t="s">
        <v>41</v>
      </c>
      <c r="F9" s="1"/>
    </row>
    <row r="10" spans="1:6" ht="30" x14ac:dyDescent="0.25">
      <c r="A10" s="2" t="s">
        <v>42</v>
      </c>
      <c r="B10" s="5"/>
      <c r="C10" s="66"/>
      <c r="D10" s="68"/>
      <c r="E10" s="2" t="s">
        <v>43</v>
      </c>
      <c r="F10" s="1"/>
    </row>
    <row r="11" spans="1:6" ht="46.5" customHeight="1" x14ac:dyDescent="0.25">
      <c r="A11" s="2" t="s">
        <v>44</v>
      </c>
      <c r="B11" s="37"/>
      <c r="C11" s="2" t="s">
        <v>23</v>
      </c>
      <c r="D11" s="37"/>
      <c r="E11" s="2" t="s">
        <v>9</v>
      </c>
      <c r="F11" s="38"/>
    </row>
    <row r="12" spans="1:6" ht="167.25" customHeight="1" x14ac:dyDescent="0.25">
      <c r="A12" s="2" t="s">
        <v>45</v>
      </c>
      <c r="B12" s="65"/>
      <c r="C12" s="65"/>
      <c r="D12" s="65"/>
      <c r="E12" s="65"/>
      <c r="F12" s="65"/>
    </row>
    <row r="13" spans="1:6" ht="21" x14ac:dyDescent="0.25">
      <c r="A13" s="48" t="s">
        <v>46</v>
      </c>
      <c r="B13" s="48"/>
      <c r="C13" s="48"/>
      <c r="D13" s="48"/>
      <c r="E13" s="48"/>
      <c r="F13" s="4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6" t="s">
        <v>47</v>
      </c>
      <c r="B37" s="66"/>
      <c r="C37" s="67"/>
      <c r="D37" s="66" t="s">
        <v>48</v>
      </c>
      <c r="E37" s="66"/>
      <c r="F37" s="66"/>
    </row>
    <row r="38" spans="1:6" x14ac:dyDescent="0.25">
      <c r="A38" s="2" t="s">
        <v>49</v>
      </c>
      <c r="B38" s="2" t="s">
        <v>50</v>
      </c>
      <c r="C38" s="67"/>
      <c r="D38" s="2" t="s">
        <v>49</v>
      </c>
      <c r="E38" s="66" t="s">
        <v>50</v>
      </c>
      <c r="F38" s="66"/>
    </row>
    <row r="39" spans="1:6" x14ac:dyDescent="0.25">
      <c r="A39" s="3"/>
      <c r="B39" s="3"/>
      <c r="C39" s="67"/>
      <c r="D39" s="3"/>
      <c r="E39" s="64"/>
      <c r="F39" s="64"/>
    </row>
    <row r="40" spans="1:6" x14ac:dyDescent="0.25">
      <c r="A40" s="3"/>
      <c r="B40" s="3"/>
      <c r="C40" s="67"/>
      <c r="D40" s="3"/>
      <c r="E40" s="64"/>
      <c r="F40" s="64"/>
    </row>
    <row r="41" spans="1:6" x14ac:dyDescent="0.25">
      <c r="A41" s="3"/>
      <c r="B41" s="3"/>
      <c r="C41" s="67"/>
      <c r="D41" s="3"/>
      <c r="E41" s="64"/>
      <c r="F41" s="64"/>
    </row>
    <row r="42" spans="1:6" x14ac:dyDescent="0.25">
      <c r="A42" s="3"/>
      <c r="B42" s="3"/>
      <c r="C42" s="67"/>
      <c r="D42" s="3"/>
      <c r="E42" s="64"/>
      <c r="F42" s="64"/>
    </row>
    <row r="43" spans="1:6" x14ac:dyDescent="0.25">
      <c r="A43" s="3"/>
      <c r="B43" s="3"/>
      <c r="C43" s="67"/>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45671</v>
      </c>
      <c r="E3" s="17" t="str">
        <f>'1. ABOGADO EXTERNO'!B6</f>
        <v>Luis Fernando Tello</v>
      </c>
      <c r="F3" s="17" t="str">
        <f>'1. ABOGADO EXTERNO'!B7</f>
        <v>Distrito de Santiago de Cali</v>
      </c>
      <c r="G3" s="17" t="str">
        <f>'1. ABOGADO EXTERNO'!B9</f>
        <v xml:space="preserve">Perjuicios materiales en la modalidad de daño emergente: $2.163.050
Perjuicios materiales en la modalidad de lucro cesante: $11.335.619
Perjuicios inmateriales a título de perjuicios morales: $14.235.000 </v>
      </c>
      <c r="H3" s="18">
        <f>'1. ABOGADO EXTERNO'!B10</f>
        <v>27733669</v>
      </c>
      <c r="I3" s="17" t="str">
        <f>'1. ABOGADO EXTERNO'!B11</f>
        <v>Según el relato de la demanda, el 23 de Mayo de 2022 alrededor de las 8:16PM el señor LUIS FERNANDO TELLO se movilizaba en la motocicleta de placas UWK49E, por el sector de la Calle 73 con Carrera 11 de la ciudad de Cali cuando debido al mal estado de la vía no le fue posible visibilizar oportunamente un hueco en el que cayó la motocicleta causándole trauma en hombros, codos y antebrazos bilaterales, trauma en rodilla derecha con dolor y limitación, traumatismo de tendón del manguito rotatorio del hombro, traumatismos múltiples no especificados, ruptura completa sin retracción del extremo proximal de supraespinoso, tendinosis del infraespinoso y pequeño foco de ruptura parcial, bursitis subacromial y tendinosis del subescapular, lesiones en el hombro, fractura no desplazada del borde más superior de la tuberosidad mayor; ruptura extremo proximal del pequeño foco de ruptura supraespinoso; tendinosis del infraespinoso y parcial; bursitis subacromial y tendinosis del subescapular, con quirúrgico. Adicionalmente, las lesiones dejaron graves secuelas que han impedido que el señor LUIS FERNANDO TELLO, pueda continuar con normalidad sus labores diarias y su vida cotidiana, habida cuenta que su movilidad quedo reducida impidiéndole trabajar normalmente y con ello afectado su estabilidad económica, estando incapacitado desde la fecha del accidente hasta el mes de enero del año 2023, es decir por más de ocho (8) meses y quedando con restricciones medicas para realizar su actividad laboral en miras de establecer una pérdida de capacidad laboral, debido a las graves lesiones sufridas en su hombro.</v>
      </c>
      <c r="J3" s="17" t="str">
        <f>'1. ABOGADO EXTERNO'!B12</f>
        <v xml:space="preserve">Se califica como REMOTA, Toda vez que en la demanda no se aporta material probatorio que dé fe de la existencia de una falla en el servicio en cuanto al mantenimiento de la vía que se pueda relacionar directamente con el daño alegado. De igual manera no existe IPAT que pueda apoyar la tesis del demandante, así como tampoco existe en el plenario dictamen de pérdida de capacidad laboral que permita determinar el alcance del presunto daño.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23 de mayo de 2022 y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en el caso no existe IPAT que pueda usarse por la parte actora para establecer la real ocurrencia de los hechos y las condiciones en que ellos se dieron, y si bien es cierto se aportan algunas fotografías, las mismas no corroboran que que el siniestro se presentó por causa exclusiva del estado de la vía, pues incluso del material fotografico surge la duda acerca del sitio exacto del hecho así como de si existe o no una malformación en la vía, debido a una contradicción en las direcciones indicadas como lugar de los hechos. En igual sentido no existe dictamen de pérdida de capacidad laboral que permita determinar la gravedad de los presuntos daños, generando con ello que la contingencia respecto del caso sea REMOTA.	</v>
      </c>
      <c r="K3" s="22" t="str">
        <f>'1. ABOGADO EXTERNO'!B13</f>
        <v xml:space="preserve">3 Remoto (100% a favor de la Compañia).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DIECISÉIS ADMINISTRATIVO DEL CIRCUITO DE CALI</v>
      </c>
      <c r="Y3" s="1" t="str">
        <f>'1. ABOGADO EXTERNO'!F14</f>
        <v>76001-33-33-016-2023-00195-00</v>
      </c>
      <c r="Z3" s="1" t="str">
        <f>'1. ABOGADO EXTERNO'!F5</f>
        <v xml:space="preserve">VIGENTE </v>
      </c>
      <c r="AA3" s="17" t="str">
        <f>'1. ABOGADO EXTERNO'!A22</f>
        <v>Se elaboró la contestación de la demanda y el llamiento en garantía, y se presentó dentro del término oportuno. En este punto se está a la espera de la fijación de fecha para audiencia inicial del artículo 180 del CPACA.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2025-02-11T16:39:26Z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