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ECA53758-DC4F-4766-8852-47428EE7EF1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5" l="1"/>
  <c r="B8" i="11" s="1"/>
  <c r="B17" i="11"/>
  <c r="B28" i="11" s="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<sst xmlns="http://schemas.openxmlformats.org/spreadsheetml/2006/main" count="210" uniqueCount="158">
  <si>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</si>
  <si>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</si>
  <si>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</si>
  <si>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</si>
  <si>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</si>
  <si>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</si>
  <si>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</si>
  <si>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</si>
  <si>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</si>
  <si>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</si>
  <si>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</si>
  <si>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</si>
  <si>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</si>
  <si>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</si>
  <si>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</si>
  <si>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</si>
  <si>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</si>
  <si>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</si>
  <si>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</si>
  <si>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</si>
  <si>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</si>
  <si>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</si>
  <si>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</si>
  <si>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</si>
  <si>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</si>
  <si>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</si>
  <si>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</si>
  <si>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</si>
  <si>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</si>
  <si>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</si>
  <si>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</si>
  <si>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</si>
  <si>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</si>
  <si>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</si>
  <si>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</si>
  <si>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</si>
  <si>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</si>
  <si>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</si>
  <si>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</si>
  <si>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</si>
  <si>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</si>
  <si>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</si>
  <si>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</si>
  <si>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</si>
  <si>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</si>
  <si>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</si>
  <si>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</si>
  <si>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</si>
  <si>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</si>
  <si>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</si>
  <si>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</si>
  <si>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</si>
  <si>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</si>
  <si>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</si>
  <si>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</si>
  <si>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</si>
  <si>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</si>
  <si>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</si>
  <si>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</si>
  <si>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</si>
  <si>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</si>
  <si>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</si>
  <si>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</si>
  <si>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</si>
  <si>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</si>
  <si>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</si>
  <si>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</si>
  <si>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</si>
  <si>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</si>
  <si>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</si>
  <si>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</si>
  <si>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</si>
  <si>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</si>
  <si>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</si>
  <si>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</si>
  <si>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</si>
  <si>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</si>
  <si>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</si>
  <si>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</si>
  <si>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</si>
  <si>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</si>
  <si>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</si>
  <si>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</si>
  <si>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</si>
  <si>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</si>
  <si>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</si>
  <si>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</si>
  <si>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</si>
  <si>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</si>
  <si>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</si>
  <si>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</si>
  <si>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</si>
  <si>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</si>
  <si>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</si>
  <si>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</si>
  <si>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</si>
  <si>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</si>
  <si>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</si>
  <si>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</si>
  <si>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</si>
  <si>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</si>
  <si>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</si>
  <si>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</si>
  <si>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</si>
  <si>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</si>
  <si>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</si>
  <si>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</si>
  <si>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</si>
  <si>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</si>
  <si>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</si>
  <si>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</si>
  <si>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</si>
  <si>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</si>
  <si>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</si>
  <si>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</si>
  <si>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</si>
  <si>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</si>
  <si>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</si>
  <si>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</si>
  <si>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</si>
  <si>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</si>
  <si>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</si>
  <si>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</si>
  <si>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</si>
  <si>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</si>
  <si>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PROBABLE GENERALES</t>
  </si>
  <si>
    <t>EVENTUAL GENERALES</t>
  </si>
  <si>
    <t>PROBABLE RC MEDICA</t>
  </si>
  <si>
    <t>EVENTUAL RC MEDICA</t>
  </si>
  <si>
    <t>PROBABLE AVIACION,SALUD,VIDA</t>
  </si>
  <si>
    <t>EVENTUAL AVIACION,SALUD,VIDA</t>
  </si>
  <si>
    <t>LLAMADA EN GARANTIA</t>
  </si>
  <si>
    <t>Daño Moral</t>
  </si>
  <si>
    <t>17001333900720210004400</t>
  </si>
  <si>
    <t>JUZGADO SÉPTIMO ADMINISTRATIVO DE MANIZALES</t>
  </si>
  <si>
    <t>AGUAS DE MANIZALES S.A. E.S.P. Y HUGO ALBERTO ARIAS DUQUE</t>
  </si>
  <si>
    <t>INVERSIONES FENI &amp; CIA S.</t>
  </si>
  <si>
    <t>NOVIEMBRE DE 2019</t>
  </si>
  <si>
    <t>31 DE JULIO DE 2020</t>
  </si>
  <si>
    <t>29 DE SEPTIEMBRE DE 2020</t>
  </si>
  <si>
    <t>PREDIOS, LABORES Y OPERACIONES</t>
  </si>
  <si>
    <t xml:space="preserve">DE ACUERDO A LOS HECHOS SEÑALADOS EN LA DEMANDA, SE TIENE QUE EN EL SEGUNDO SEMESTRE DEL AÑO 2019 SOBRE EL TRAYECTO DE LA CARRERA 18, CON CALLE 4ª BARRIO LA FRANCIA DE MANIZALES SE REALIZARON OBRAS DE “OPTIMIZACIÓN Y VARIACIÓN DE LA RED DE ACUEDUCTO, FASE IL”, QUE CONLLEVARON PERFORACIONES DEL TERRENO ALEDAÑO A LOS INMUEBLES. EN EL ANTEJARDÍN DE LA CASA DE LOS DEMANDANTES, SITUADA EN LA CARRERA 18 N° 4-45, BARRIO LA FRANCIA DE MANIZALES, Y EN ESPACIO PÚBLICO, SE ENCONTRABA UN POSTE QUE SOSTIENE EL MEDIDOR (CONTADOR) DE ENERGÍA ELÉCTRICA, Y HACIA EL PISO UN TUBO DE CONDUCCIÓN DE LA RED ELÉCTRICA QUE LLEVA ENERGÍA AL INTERIOR DEL INMUEBLE DEL ACTOR. 
PARA MEDIADOS DE NOVIEMBRE DEL AÑO 2019 EL REFERIDO INMUEBLE ESTUVO SIN MORADORES POR LAPSO DE DOS SEMANAS Y CUANDO REGRESARON NO HABÍA ENERGÍA ELÉCTRICA Y TODOS LOS VÍVERES DE LA NEVERA DAÑADOS. EL SERVICIO NO HABÍA SIDO SUSPENDIDO, SINO QUE LA RED DE CONDUCCIÓN DE ENERGÍA HACIA EL MEDIDOR AL INTERIOR DEL INMUEBLE HABÍA SIDO CERCENADO SITUACIÓN QUE NO SE CONOCIÓ AL PRINCIPIO SINO LUEGO DE UN DICTAMEN PERICIAL QUE PRACTICARON DE MANERA INDEPENDIENTE LOS DEMANDANTES. 
EL DICTAMEN PERICIAL ARROJÓ QUE EL TUBO Y LOS CABLES HABÍAN SIDO CERCENADO O ROTOS EN LA BASE DEL POSTE EXTERNO QUE SOSTIENE EL MEDIDOR. POR LO ANTERIOR, EL DEMANDANTE REALIZÓ RECLAMOS TANTO AL CONTRATISTA COMO A AGUAS DE MANIZALES PERO AL NO TENER RESPUESTAS SATISFACTORIAS, CONTRATARON A SU COSTO UN INGENIERO ELÉCTRICO PARA REPARAR LOS DAÑOS. 
FINALMENTE, ADUCE EL DEMANDANTE QUE LES CAUSARON PERJUICIOS MATERIALES E INMATERIALES. 
</t>
  </si>
  <si>
    <t xml:space="preserve">AGUAS DE MANIZALES S.A. E.S.P. </t>
  </si>
  <si>
    <t>19 DE ENERO DE 2024</t>
  </si>
  <si>
    <t>13 DE FEBRERO DE 2024</t>
  </si>
  <si>
    <t>Daño emergente</t>
  </si>
  <si>
    <t>Lucro cesante</t>
  </si>
  <si>
    <t>03 DE ENERO DE 2022</t>
  </si>
  <si>
    <t xml:space="preserve">N/A - DAÑO A BIENES MUEBLES POR DAÑO ELECTRICO </t>
  </si>
  <si>
    <t>810.000.598 -0</t>
  </si>
  <si>
    <t>APJ32210 - STRO 108294571</t>
  </si>
  <si>
    <t>PLO</t>
  </si>
  <si>
    <t>31/01/2019 - 31/01/2020</t>
  </si>
  <si>
    <t xml:space="preserve">No se completó la reclamación </t>
  </si>
  <si>
    <t>x</t>
  </si>
  <si>
    <t xml:space="preserve">CALIFICACIÓN: La contingencia se califica como REMOTA, toda vez que si bien es cierto el contrato de seguros presta cobertura material y temporal, la responsabilidad administrativa que se pretenden endilgar al asegurado no se encuentra acreditada. 
Lo primero que debe tenerse en cuenta es que la Póliza de Responsabilidad Civil Extracontractual No. 022398297 cuyo tomador es AGUAS DE MANIZALES S.A. E.S.P., presta cobertura de conformidad con los hechos y pretensiones expuestas en la demanda. El contrato de seguro fue pactado bajo la modalidad de ocurrencia la cual ampara la responsabilidad civil causados a terceros durante la vigencia de la póliza. En consecuencia, el contrato de seguro presta cobertura por su temporalidad, toda vez que, el hecho ocurrió noviembre de 2019 y la vigencia de la póliza comprende desde 31 de enero de 2019 hasta el 30 de enero de 2020. Aunado a ello, presta cobertura material toda vez que, ampara la responsabilidad civil extracontractual al tener amparo de predios labores y operaciones. 
Sin embargo, pese a que el contrato de seguros presta cobertura, la contingencia es remota en tanto en el proceso no hay elementos materiales probatorios que acrediten la ocurrencia del hecho  y las fotografías allegadas de acuerdo a lo manifestado por el Consejo de Estado, no demuestran las circunstancias de tiempo, modo y lugar en las que ocurre un hecho, por lo tanto, la sociedad demandante no logró acreditar la ocurrencia de un daño en las redes eléctricas el noviembre de 2019 y que el mismo sea imputable al contratista y/o al asegurado.  Por otro lado, el documento aportado por la parte actora que pretende hacer valer como dictamen pericial o informe técnico no cuenta con datos importantes que permitan conocer como realizó el levantamiento, análisis y diagnóstico del daño de las redes eléctricas objeto el litigio, así como los elementos que tuvo en cuenta para llegar a una conclusión y finalmente la experiencia del ingeniero. En consecuencia, la probabilidad de condena es baja en tanto no resulta factible una condena, por hechos que hasta esta etapa procesal no han sido probados. Lo anterior sin perjuicio del carácter contingente del proceso.  
</t>
  </si>
  <si>
    <t xml:space="preserve">LIQUIDACIÓN OBJETIVA: 0. Se llegó a este valor de la siguiente manera:
Daño emergente: 0. No se reconoce por cuanto no se allegaron elementos materiales probatorios que acrediten las erogaciones económicas que sufrago la sociedad demandante por causa del hecho. No se allega ningún tipo de soporte. 
Lucro cesante consolidado y futuro: 0. No se reconoce toda vez que no se ha probado cuales fueron los ingresos económicos que dejó de percibir la sociedad demandante a causa de a ocurrencia del supuesto hecho.  
Perjuicios extrapatrimoniales: 0. No se reconoce. El consejo de Estado en la sentencia de unificación no estableció los lineamientos para determinar este perjuicio cuando el origen sea afectación a objetos - daños materiales a inmuebles, toda vez que únicamente lo estableció, para muerte, lesiones y privación injusta de la libertad. Por lo tanto, deberá acreditar la existencia del daño moral, situación que hasta la fecha no se encuentra probado.  
</t>
  </si>
  <si>
    <t xml:space="preserve">Frente a la demanda: 
A. AUSENCIA DEL NEXO DE CAUSALIDAD - INEXISTENCIA DE RESPONSABILIDAD ATRIBUIBLE A AGUAS DE MANIZALES S.A. E.S.P. 
B. INEXISTENCIA DEL HECHO EN LA FORMA COMO LO MANIFIESTA LA SOCIEDAD DEMANDANTE. 
C. EN EL EXPEDIENTE NO SE HA ACREDITADO FALLA EN EL SERVICIO ENDILGADA A AGUAS DE MANIZALES S.A. E.S.P.
D. HECHO DE UN TERCERO, EL CUAL NO ES IMPUTABLE A AGUAS DE MANIZALES S.A. E.S.P.
E. INEXISTENCIA DE SOLIDARIDAD ENTRE EL CONTRATISTA Y AGUAS DE MANIZALES S.A. E.S.P.
F. EXCEPCIONES PLANTEADAS POR QUIEN FORMULÓ EL LLAMAMIENTO EN GARANTÍA A MI REPRESENTADA.
G. INDEBIDA ACREDITACIÓN DE LOS PERJUICIOS MATERIALES.
H. IMPROCEDENTE RECONOCIMIENTO DE PERJUICIOS INMATERIALES.
I. GENÉRICA O INNOMINADA 
Frente al llamamiento en garantía
A. INEXIGIBILIDAD DE LA OBLIGACIÓN INDEMNIZATORIA A CARGO DE ALLIANZ SEGUROS S.A. POR LA NO REALIZACIÓN DEL RIESGO ASEGURADO EN PÓLIZA DE RESPONSABILIDAD CIVIL EXTRACONTRACTUAL NO. 022398297.
B. LÍMITES MÁXIMOS DE RESPONSABILIDAD DEL ASEGURADOR Y CONDICIONES PACTADOS EN EL CONTRATO DE SEGURO DOCUMENTADO EN LA PÓLIZA DE RESPONSABILIDAD CIVIL EXTRACONTRACTUAL NO. 022398297.
C. EN LA PÓLIZA DE RESPONSABILIDAD CIVIL EXTRACONTRACTUAL NO. 022398297, SE PACTÓ UN DEDUCIBLE.
D. LAS EXCLUSIONES DE AMPARO CONCERTADAS EN PÓLIZA DE RESPONSABILIDAD CIVIL EXTRACONTRACTUAL NO. 022398297.
E. CARÁCTER MERAMENTE INDEMNIZATORIO QUE REVISTEN LOS CONTRATOS DE SEGURO.
F. DISPONIBILIDAD DEL VALOR ASEGURADO 
G. PRESCRIPCIÓN DE LAS ACCIONES DERIVADAS DEL CONTRATO DE SEGURO. 
H. AUSENCIA DE SOLIDARIDAD ENTRE MI MANDANTE Y AGUAS DE MANIZALES S.A. E.S.P.
I. PAGO POR REEMBOLSO 
J.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</si>
</sst>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3" applyNumberFormat="1" applyFont="1" applyBorder="1" applyAlignment="1">
      <alignment horizontal="center" vertical="top"/>
    </xf>
    <xf numFmtId="164" fontId="0" fillId="0" borderId="11" xfId="3" applyNumberFormat="1" applyFont="1" applyBorder="1" applyAlignment="1">
      <alignment horizontal="center" vertical="top"/>
    </xf>
    <xf numFmtId="9" fontId="0" fillId="0" borderId="2"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topLeftCell="A16" zoomScaleNormal="100" workbookViewId="0">
      <selection activeCell="A11" sqref="A1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41</v>
      </c>
      <c r="B1" s="38"/>
      <c r="C1" s="38"/>
    </row>
    <row r="2" spans="1:3" x14ac:dyDescent="0.25">
      <c r="A2" s="5" t="s">
        <v>11</v>
      </c>
      <c r="B2" s="40" t="s">
        <v>133</v>
      </c>
      <c r="C2" s="41"/>
    </row>
    <row r="3" spans="1:3" x14ac:dyDescent="0.25">
      <c r="A3" s="5" t="s">
        <v>0</v>
      </c>
      <c r="B3" s="42" t="s">
        <v>134</v>
      </c>
      <c r="C3" s="43"/>
    </row>
    <row r="4" spans="1:3" x14ac:dyDescent="0.25">
      <c r="A4" s="5" t="s">
        <v>109</v>
      </c>
      <c r="B4" s="42" t="s">
        <v>135</v>
      </c>
      <c r="C4" s="43"/>
    </row>
    <row r="5" spans="1:3" ht="14.45" customHeight="1" x14ac:dyDescent="0.25">
      <c r="A5" s="5" t="s">
        <v>1</v>
      </c>
      <c r="B5" s="42" t="s">
        <v>136</v>
      </c>
      <c r="C5" s="43"/>
    </row>
    <row r="6" spans="1:3" x14ac:dyDescent="0.25">
      <c r="A6" s="5" t="s">
        <v>110</v>
      </c>
      <c r="B6" s="39" t="s">
        <v>131</v>
      </c>
      <c r="C6" s="39"/>
    </row>
    <row r="7" spans="1:3" x14ac:dyDescent="0.25">
      <c r="A7" s="5" t="s">
        <v>2</v>
      </c>
      <c r="B7" s="39" t="s">
        <v>148</v>
      </c>
      <c r="C7" s="39"/>
    </row>
    <row r="8" spans="1:3" x14ac:dyDescent="0.25">
      <c r="A8" s="5" t="s">
        <v>3</v>
      </c>
      <c r="B8" s="35" t="s">
        <v>137</v>
      </c>
      <c r="C8" s="35"/>
    </row>
    <row r="9" spans="1:3" x14ac:dyDescent="0.25">
      <c r="A9" s="5" t="s">
        <v>4</v>
      </c>
      <c r="B9" s="35" t="s">
        <v>138</v>
      </c>
      <c r="C9" s="35"/>
    </row>
    <row r="10" spans="1:3" x14ac:dyDescent="0.25">
      <c r="A10" s="5" t="s">
        <v>5</v>
      </c>
      <c r="B10" s="35" t="s">
        <v>139</v>
      </c>
      <c r="C10" s="35"/>
    </row>
    <row r="11" spans="1:3" ht="23.25" customHeight="1" x14ac:dyDescent="0.25">
      <c r="A11" s="5" t="s">
        <v>27</v>
      </c>
      <c r="B11" s="36" t="s">
        <v>140</v>
      </c>
      <c r="C11" s="37"/>
    </row>
    <row r="12" spans="1:3" x14ac:dyDescent="0.25">
      <c r="A12" s="45" t="s">
        <v>118</v>
      </c>
      <c r="B12" s="35" t="s">
        <v>141</v>
      </c>
      <c r="C12" s="39"/>
    </row>
    <row r="13" spans="1:3" ht="30" customHeight="1" x14ac:dyDescent="0.25">
      <c r="A13" s="45"/>
      <c r="B13" s="39"/>
      <c r="C13" s="39"/>
    </row>
    <row r="14" spans="1:3" ht="73.5" customHeight="1" x14ac:dyDescent="0.25">
      <c r="A14" s="45"/>
      <c r="B14" s="39"/>
      <c r="C14" s="39"/>
    </row>
    <row r="15" spans="1:3" ht="30" x14ac:dyDescent="0.25">
      <c r="A15" s="5" t="s">
        <v>46</v>
      </c>
      <c r="B15" s="49">
        <f>SUM(C17+C18+C20)</f>
        <v>53000000</v>
      </c>
      <c r="C15" s="50"/>
    </row>
    <row r="16" spans="1:3" ht="33.75" customHeight="1" x14ac:dyDescent="0.25">
      <c r="A16" s="51" t="s">
        <v>47</v>
      </c>
      <c r="B16" s="52" t="s">
        <v>48</v>
      </c>
      <c r="C16" s="52"/>
    </row>
    <row r="17" spans="1:3" ht="33.75" customHeight="1" x14ac:dyDescent="0.25">
      <c r="A17" s="51"/>
      <c r="B17" s="11" t="s">
        <v>49</v>
      </c>
      <c r="C17" s="6">
        <v>25000000</v>
      </c>
    </row>
    <row r="18" spans="1:3" ht="33.75" customHeight="1" x14ac:dyDescent="0.25">
      <c r="A18" s="51"/>
      <c r="B18" s="11" t="s">
        <v>50</v>
      </c>
      <c r="C18" s="6">
        <v>2000000</v>
      </c>
    </row>
    <row r="19" spans="1:3" x14ac:dyDescent="0.25">
      <c r="A19" s="51"/>
      <c r="B19" s="53" t="s">
        <v>51</v>
      </c>
      <c r="C19" s="54"/>
    </row>
    <row r="20" spans="1:3" x14ac:dyDescent="0.25">
      <c r="A20" s="51"/>
      <c r="B20" s="11" t="s">
        <v>132</v>
      </c>
      <c r="C20" s="6">
        <v>26000000</v>
      </c>
    </row>
    <row r="21" spans="1:3" x14ac:dyDescent="0.25">
      <c r="A21" s="51"/>
      <c r="B21" s="33"/>
      <c r="C21" s="33"/>
    </row>
    <row r="22" spans="1:3" x14ac:dyDescent="0.25">
      <c r="A22" s="51"/>
      <c r="B22" s="33"/>
      <c r="C22" s="33"/>
    </row>
    <row r="23" spans="1:3" x14ac:dyDescent="0.25">
      <c r="A23" s="51"/>
      <c r="B23" s="53" t="s">
        <v>108</v>
      </c>
      <c r="C23" s="54"/>
    </row>
    <row r="24" spans="1:3" x14ac:dyDescent="0.25">
      <c r="A24" s="51"/>
      <c r="B24" s="11"/>
      <c r="C24" s="16"/>
    </row>
    <row r="25" spans="1:3" x14ac:dyDescent="0.25">
      <c r="A25" s="5" t="s">
        <v>6</v>
      </c>
      <c r="B25" s="39" t="s">
        <v>142</v>
      </c>
      <c r="C25" s="39"/>
    </row>
    <row r="26" spans="1:3" x14ac:dyDescent="0.25">
      <c r="A26" s="5" t="s">
        <v>7</v>
      </c>
      <c r="B26" s="46" t="s">
        <v>149</v>
      </c>
      <c r="C26" s="39"/>
    </row>
    <row r="27" spans="1:3" x14ac:dyDescent="0.25">
      <c r="A27" s="5" t="s">
        <v>8</v>
      </c>
      <c r="B27" s="39">
        <v>22398297</v>
      </c>
      <c r="C27" s="39"/>
    </row>
    <row r="28" spans="1:3" x14ac:dyDescent="0.25">
      <c r="A28" s="5" t="s">
        <v>42</v>
      </c>
      <c r="B28" s="47" t="s">
        <v>147</v>
      </c>
      <c r="C28" s="48"/>
    </row>
    <row r="29" spans="1:3" x14ac:dyDescent="0.25">
      <c r="A29" s="5" t="s">
        <v>9</v>
      </c>
      <c r="B29" s="44" t="s">
        <v>143</v>
      </c>
      <c r="C29" s="44"/>
    </row>
    <row r="30" spans="1:3" x14ac:dyDescent="0.25">
      <c r="A30" s="5" t="s">
        <v>10</v>
      </c>
      <c r="B30" s="39" t="s">
        <v>144</v>
      </c>
      <c r="C30" s="39"/>
    </row>
  </sheetData>
  <mergeCells count="24">
    <mergeCell ref="B29:C29"/>
    <mergeCell ref="B30:C30"/>
    <mergeCell ref="A12:A14"/>
    <mergeCell ref="B12:C14"/>
    <mergeCell ref="B25:C25"/>
    <mergeCell ref="B26:C26"/>
    <mergeCell ref="B27:C27"/>
    <mergeCell ref="B28:C28"/>
    <mergeCell ref="B15:C15"/>
    <mergeCell ref="A16:A24"/>
    <mergeCell ref="B16:C16"/>
    <mergeCell ref="B19:C19"/>
    <mergeCell ref="B23:C23"/>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150</v>
      </c>
      <c r="C2" s="57"/>
    </row>
    <row r="3" spans="1:3" x14ac:dyDescent="0.25">
      <c r="A3" s="5" t="s">
        <v>11</v>
      </c>
      <c r="B3" s="39" t="str">
        <f>'GENERALES NOTA 322'!B2:C2</f>
        <v>17001333900720210004400</v>
      </c>
      <c r="C3" s="39"/>
    </row>
    <row r="4" spans="1:3" x14ac:dyDescent="0.25">
      <c r="A4" s="5" t="s">
        <v>0</v>
      </c>
      <c r="B4" s="39" t="str">
        <f>'GENERALES NOTA 322'!B3:C3</f>
        <v>JUZGADO SÉPTIMO ADMINISTRATIVO DE MANIZALES</v>
      </c>
      <c r="C4" s="39"/>
    </row>
    <row r="5" spans="1:3" x14ac:dyDescent="0.25">
      <c r="A5" s="5" t="s">
        <v>109</v>
      </c>
      <c r="B5" s="39" t="str">
        <f>'GENERALES NOTA 322'!B4:C4</f>
        <v>AGUAS DE MANIZALES S.A. E.S.P. Y HUGO ALBERTO ARIAS DUQUE</v>
      </c>
      <c r="C5" s="39"/>
    </row>
    <row r="6" spans="1:3" x14ac:dyDescent="0.25">
      <c r="A6" s="5" t="s">
        <v>1</v>
      </c>
      <c r="B6" s="39" t="str">
        <f>'GENERALES NOTA 322'!B5:C5</f>
        <v>INVERSIONES FENI &amp; CIA S.</v>
      </c>
      <c r="C6" s="39"/>
    </row>
    <row r="7" spans="1:3" x14ac:dyDescent="0.25">
      <c r="A7" s="5" t="s">
        <v>110</v>
      </c>
      <c r="B7" s="39" t="str">
        <f>'GENERALES NOTA 322'!B6:C6</f>
        <v>LLAMADA EN GARANTIA</v>
      </c>
      <c r="C7" s="39"/>
    </row>
    <row r="8" spans="1:3" x14ac:dyDescent="0.25">
      <c r="A8" s="13" t="s">
        <v>26</v>
      </c>
      <c r="B8" s="39">
        <v>22398297</v>
      </c>
      <c r="C8" s="39"/>
    </row>
    <row r="9" spans="1:3" x14ac:dyDescent="0.25">
      <c r="A9" s="13" t="s">
        <v>27</v>
      </c>
      <c r="B9" s="39" t="s">
        <v>151</v>
      </c>
      <c r="C9" s="39"/>
    </row>
    <row r="10" spans="1:3" x14ac:dyDescent="0.25">
      <c r="A10" s="13" t="s">
        <v>77</v>
      </c>
      <c r="B10" s="58">
        <v>10000000000</v>
      </c>
      <c r="C10" s="59"/>
    </row>
    <row r="11" spans="1:3" x14ac:dyDescent="0.25">
      <c r="A11" s="13" t="s">
        <v>114</v>
      </c>
      <c r="B11" s="60">
        <v>0.1</v>
      </c>
      <c r="C11" s="48"/>
    </row>
    <row r="12" spans="1:3" x14ac:dyDescent="0.25">
      <c r="A12" s="13" t="s">
        <v>60</v>
      </c>
      <c r="B12" s="42" t="s">
        <v>68</v>
      </c>
      <c r="C12" s="43"/>
    </row>
    <row r="13" spans="1:3" x14ac:dyDescent="0.25">
      <c r="A13" s="13" t="s">
        <v>28</v>
      </c>
      <c r="B13" s="39" t="s">
        <v>152</v>
      </c>
      <c r="C13" s="39"/>
    </row>
    <row r="14" spans="1:3" x14ac:dyDescent="0.25">
      <c r="A14" s="13" t="s">
        <v>29</v>
      </c>
      <c r="B14" s="39" t="s">
        <v>32</v>
      </c>
      <c r="C14" s="39"/>
    </row>
    <row r="15" spans="1:3" x14ac:dyDescent="0.25">
      <c r="A15" s="13" t="s">
        <v>30</v>
      </c>
      <c r="B15" s="39" t="s">
        <v>32</v>
      </c>
      <c r="C15" s="39"/>
    </row>
    <row r="16" spans="1:3" x14ac:dyDescent="0.25">
      <c r="A16" s="61" t="s">
        <v>31</v>
      </c>
      <c r="B16" s="39" t="s">
        <v>74</v>
      </c>
      <c r="C16" s="39"/>
    </row>
    <row r="17" spans="1:3" x14ac:dyDescent="0.25">
      <c r="A17" s="62"/>
      <c r="B17" s="9" t="s">
        <v>39</v>
      </c>
      <c r="C17" s="10" t="s">
        <v>15</v>
      </c>
    </row>
    <row r="18" spans="1:3" x14ac:dyDescent="0.25">
      <c r="A18" s="62"/>
      <c r="B18" s="11"/>
      <c r="C18" s="11"/>
    </row>
    <row r="19" spans="1:3" x14ac:dyDescent="0.25">
      <c r="A19" s="62"/>
      <c r="B19" s="11"/>
      <c r="C19" s="11"/>
    </row>
    <row r="20" spans="1:3" x14ac:dyDescent="0.25">
      <c r="A20" s="62"/>
      <c r="B20" s="11"/>
      <c r="C20" s="11"/>
    </row>
    <row r="21" spans="1:3" x14ac:dyDescent="0.25">
      <c r="A21" s="13" t="s">
        <v>24</v>
      </c>
      <c r="B21" s="39" t="s">
        <v>33</v>
      </c>
      <c r="C21" s="39"/>
    </row>
    <row r="22" spans="1:3" x14ac:dyDescent="0.25">
      <c r="A22" s="13" t="s">
        <v>61</v>
      </c>
      <c r="B22" s="42"/>
      <c r="C22" s="43"/>
    </row>
    <row r="23" spans="1:3" x14ac:dyDescent="0.25">
      <c r="A23" s="13" t="s">
        <v>16</v>
      </c>
      <c r="B23" s="39" t="s">
        <v>153</v>
      </c>
      <c r="C23" s="39"/>
    </row>
    <row r="24" spans="1:3" x14ac:dyDescent="0.25">
      <c r="A24" s="13" t="s">
        <v>75</v>
      </c>
      <c r="B24" s="39" t="s">
        <v>33</v>
      </c>
      <c r="C24" s="39"/>
    </row>
    <row r="25" spans="1:3" x14ac:dyDescent="0.25">
      <c r="A25" s="13" t="s">
        <v>38</v>
      </c>
      <c r="B25" s="39"/>
      <c r="C25" s="39"/>
    </row>
    <row r="26" spans="1:3" x14ac:dyDescent="0.25">
      <c r="A26" s="12" t="s">
        <v>76</v>
      </c>
      <c r="B26" s="39" t="s">
        <v>32</v>
      </c>
      <c r="C26" s="39"/>
    </row>
    <row r="27" spans="1:3" x14ac:dyDescent="0.25">
      <c r="A27" s="63" t="s">
        <v>64</v>
      </c>
      <c r="B27" s="63"/>
      <c r="C27" s="63"/>
    </row>
    <row r="28" spans="1:3" ht="14.45" customHeight="1" x14ac:dyDescent="0.25">
      <c r="A28" s="64" t="s">
        <v>37</v>
      </c>
      <c r="B28" s="65"/>
      <c r="C28" s="31" t="s">
        <v>154</v>
      </c>
    </row>
    <row r="29" spans="1:3" ht="14.45" customHeight="1" x14ac:dyDescent="0.25">
      <c r="A29" s="66" t="s">
        <v>36</v>
      </c>
      <c r="B29" s="67"/>
      <c r="C29" s="31" t="s">
        <v>154</v>
      </c>
    </row>
    <row r="30" spans="1:3" ht="14.45" customHeight="1" x14ac:dyDescent="0.25">
      <c r="A30" s="66" t="s">
        <v>35</v>
      </c>
      <c r="B30" s="67"/>
      <c r="C30" s="32" t="s">
        <v>154</v>
      </c>
    </row>
    <row r="31" spans="1:3" ht="14.45" customHeight="1" x14ac:dyDescent="0.25">
      <c r="A31" s="66" t="s">
        <v>13</v>
      </c>
      <c r="B31" s="67"/>
      <c r="C31" s="31" t="s">
        <v>154</v>
      </c>
    </row>
    <row r="32" spans="1:3" x14ac:dyDescent="0.25">
      <c r="A32" s="66" t="s">
        <v>14</v>
      </c>
      <c r="B32" s="67"/>
      <c r="C32" s="31"/>
    </row>
    <row r="33" spans="1:3" ht="14.45" customHeight="1" x14ac:dyDescent="0.25">
      <c r="A33" s="66" t="s">
        <v>34</v>
      </c>
      <c r="B33" s="67"/>
      <c r="C33" s="31" t="s">
        <v>154</v>
      </c>
    </row>
    <row r="34" spans="1:3" ht="14.45" customHeight="1" x14ac:dyDescent="0.25">
      <c r="A34" s="66" t="s">
        <v>94</v>
      </c>
      <c r="B34" s="67"/>
      <c r="C34" s="33"/>
    </row>
    <row r="35" spans="1:3" x14ac:dyDescent="0.25">
      <c r="A35" s="64" t="s">
        <v>106</v>
      </c>
      <c r="B35" s="65"/>
      <c r="C35" s="34"/>
    </row>
    <row r="36" spans="1:3" x14ac:dyDescent="0.25">
      <c r="A36" s="69" t="s">
        <v>88</v>
      </c>
      <c r="B36" s="69"/>
      <c r="C36" s="69"/>
    </row>
    <row r="37" spans="1:3" x14ac:dyDescent="0.25">
      <c r="A37" s="68" t="s">
        <v>89</v>
      </c>
      <c r="B37" s="68"/>
      <c r="C37" s="11"/>
    </row>
    <row r="38" spans="1:3" x14ac:dyDescent="0.25">
      <c r="A38" s="68" t="s">
        <v>90</v>
      </c>
      <c r="B38" s="68"/>
      <c r="C38" s="11"/>
    </row>
    <row r="39" spans="1:3" x14ac:dyDescent="0.25">
      <c r="A39" s="68" t="s">
        <v>91</v>
      </c>
      <c r="B39" s="68"/>
      <c r="C39" s="11"/>
    </row>
    <row r="40" spans="1:3" x14ac:dyDescent="0.25">
      <c r="A40" s="68" t="s">
        <v>92</v>
      </c>
      <c r="B40" s="68"/>
      <c r="C40" s="11"/>
    </row>
    <row r="41" spans="1:3" x14ac:dyDescent="0.25">
      <c r="A41" s="68" t="s">
        <v>93</v>
      </c>
      <c r="B41" s="68"/>
      <c r="C41" s="11"/>
    </row>
    <row r="42" spans="1:3" x14ac:dyDescent="0.25">
      <c r="A42" s="68" t="s">
        <v>95</v>
      </c>
      <c r="B42" s="68"/>
      <c r="C42" s="11"/>
    </row>
    <row r="43" spans="1:3" x14ac:dyDescent="0.25">
      <c r="A43" s="68" t="s">
        <v>96</v>
      </c>
      <c r="B43" s="68"/>
      <c r="C43" s="11"/>
    </row>
    <row r="44" spans="1:3" x14ac:dyDescent="0.25">
      <c r="A44" s="68" t="s">
        <v>97</v>
      </c>
      <c r="B44" s="68"/>
      <c r="C44" s="11"/>
    </row>
    <row r="45" spans="1:3" x14ac:dyDescent="0.25">
      <c r="A45" s="68" t="s">
        <v>98</v>
      </c>
      <c r="B45" s="68"/>
      <c r="C45" s="11"/>
    </row>
    <row r="46" spans="1:3" x14ac:dyDescent="0.25">
      <c r="A46" s="68" t="s">
        <v>99</v>
      </c>
      <c r="B46" s="68"/>
      <c r="C46" s="11"/>
    </row>
    <row r="47" spans="1:3" x14ac:dyDescent="0.25">
      <c r="A47" s="68" t="s">
        <v>100</v>
      </c>
      <c r="B47" s="68"/>
      <c r="C47" s="11"/>
    </row>
    <row r="48" spans="1:3" x14ac:dyDescent="0.25">
      <c r="A48" s="68" t="s">
        <v>101</v>
      </c>
      <c r="B48" s="68"/>
      <c r="C48" s="11"/>
    </row>
    <row r="49" spans="1:3" x14ac:dyDescent="0.25">
      <c r="A49" s="68" t="s">
        <v>102</v>
      </c>
      <c r="B49" s="68"/>
      <c r="C49" s="11"/>
    </row>
    <row r="50" spans="1:3" x14ac:dyDescent="0.25">
      <c r="A50" s="68" t="s">
        <v>103</v>
      </c>
      <c r="B50" s="68"/>
      <c r="C50" s="11"/>
    </row>
    <row r="51" spans="1:3" x14ac:dyDescent="0.25">
      <c r="A51" s="68" t="s">
        <v>104</v>
      </c>
      <c r="B51" s="68"/>
      <c r="C51" s="11"/>
    </row>
    <row r="52" spans="1:3" x14ac:dyDescent="0.25">
      <c r="A52" s="68" t="s">
        <v>105</v>
      </c>
      <c r="B52" s="68"/>
      <c r="C52" s="11"/>
    </row>
    <row r="53" spans="1:3" x14ac:dyDescent="0.25">
      <c r="A53" s="70"/>
      <c r="B53" s="70"/>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2"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7" t="s">
        <v>150</v>
      </c>
      <c r="C2" s="88"/>
    </row>
    <row r="3" spans="1:6" x14ac:dyDescent="0.25">
      <c r="A3" s="21" t="s">
        <v>11</v>
      </c>
      <c r="B3" s="89" t="str">
        <f>'GENERALES NOTA 322'!B2:C2</f>
        <v>17001333900720210004400</v>
      </c>
      <c r="C3" s="89"/>
    </row>
    <row r="4" spans="1:6" x14ac:dyDescent="0.25">
      <c r="A4" s="21" t="s">
        <v>0</v>
      </c>
      <c r="B4" s="89" t="str">
        <f>'GENERALES NOTA 322'!B3:C3</f>
        <v>JUZGADO SÉPTIMO ADMINISTRATIVO DE MANIZALES</v>
      </c>
      <c r="C4" s="89"/>
    </row>
    <row r="5" spans="1:6" x14ac:dyDescent="0.25">
      <c r="A5" s="21" t="s">
        <v>109</v>
      </c>
      <c r="B5" s="89" t="str">
        <f>'GENERALES NOTA 322'!B4:C4</f>
        <v>AGUAS DE MANIZALES S.A. E.S.P. Y HUGO ALBERTO ARIAS DUQUE</v>
      </c>
      <c r="C5" s="89"/>
    </row>
    <row r="6" spans="1:6" ht="14.45" customHeight="1" x14ac:dyDescent="0.25">
      <c r="A6" s="21" t="s">
        <v>1</v>
      </c>
      <c r="B6" s="89" t="str">
        <f>'GENERALES NOTA 322'!B5:C5</f>
        <v>INVERSIONES FENI &amp; CIA S.</v>
      </c>
      <c r="C6" s="89"/>
    </row>
    <row r="7" spans="1:6" x14ac:dyDescent="0.25">
      <c r="A7" s="21" t="s">
        <v>110</v>
      </c>
      <c r="B7" s="89" t="str">
        <f>'GENERALES NOTA 322'!B6:C6</f>
        <v>LLAMADA EN GARANTIA</v>
      </c>
      <c r="C7" s="89"/>
    </row>
    <row r="8" spans="1:6" ht="30" x14ac:dyDescent="0.25">
      <c r="A8" s="21" t="s">
        <v>46</v>
      </c>
      <c r="B8" s="83">
        <f>'GENERALES NOTA 322'!B15:C15</f>
        <v>53000000</v>
      </c>
      <c r="C8" s="84"/>
    </row>
    <row r="9" spans="1:6" x14ac:dyDescent="0.25">
      <c r="A9" s="90" t="s">
        <v>47</v>
      </c>
      <c r="B9" s="74" t="s">
        <v>48</v>
      </c>
      <c r="C9" s="75"/>
    </row>
    <row r="10" spans="1:6" x14ac:dyDescent="0.25">
      <c r="A10" s="90"/>
      <c r="B10" s="22" t="s">
        <v>145</v>
      </c>
      <c r="C10" s="19">
        <v>2000000</v>
      </c>
    </row>
    <row r="11" spans="1:6" x14ac:dyDescent="0.25">
      <c r="A11" s="90"/>
      <c r="B11" s="22" t="s">
        <v>146</v>
      </c>
      <c r="C11" s="19">
        <v>25000000</v>
      </c>
    </row>
    <row r="12" spans="1:6" x14ac:dyDescent="0.25">
      <c r="A12" s="90"/>
      <c r="B12" s="74" t="s">
        <v>51</v>
      </c>
      <c r="C12" s="75"/>
    </row>
    <row r="13" spans="1:6" x14ac:dyDescent="0.25">
      <c r="A13" s="90"/>
      <c r="B13" s="22" t="s">
        <v>112</v>
      </c>
      <c r="C13" s="24">
        <v>26000000</v>
      </c>
    </row>
    <row r="14" spans="1:6" x14ac:dyDescent="0.25">
      <c r="A14" s="90"/>
      <c r="B14" s="22"/>
      <c r="C14" s="24"/>
      <c r="E14" t="s">
        <v>59</v>
      </c>
      <c r="F14" s="17">
        <v>0.7</v>
      </c>
    </row>
    <row r="15" spans="1:6" x14ac:dyDescent="0.25">
      <c r="A15" s="23" t="s">
        <v>44</v>
      </c>
      <c r="B15" s="87" t="s">
        <v>57</v>
      </c>
      <c r="C15" s="88"/>
    </row>
    <row r="16" spans="1:6" ht="15" customHeight="1" x14ac:dyDescent="0.25">
      <c r="A16" s="21" t="s">
        <v>45</v>
      </c>
      <c r="B16" s="85" t="s">
        <v>155</v>
      </c>
      <c r="C16" s="86"/>
    </row>
    <row r="17" spans="1:3" ht="28.5" customHeight="1" x14ac:dyDescent="0.25">
      <c r="A17" s="14" t="s">
        <v>52</v>
      </c>
      <c r="B17" s="76" t="e">
        <f>((C19+C20+C22+C23)-C26)*C25*C27</f>
        <v>#VALUE!</v>
      </c>
      <c r="C17" s="76"/>
    </row>
    <row r="18" spans="1:3" x14ac:dyDescent="0.25">
      <c r="A18" s="23" t="s">
        <v>53</v>
      </c>
      <c r="B18" s="77" t="s">
        <v>48</v>
      </c>
      <c r="C18" s="78"/>
    </row>
    <row r="19" spans="1:3" x14ac:dyDescent="0.25">
      <c r="A19" s="72"/>
      <c r="B19" s="22" t="s">
        <v>145</v>
      </c>
      <c r="C19" s="19" t="s">
        <v>33</v>
      </c>
    </row>
    <row r="20" spans="1:3" x14ac:dyDescent="0.25">
      <c r="A20" s="73"/>
      <c r="B20" s="22" t="s">
        <v>146</v>
      </c>
      <c r="C20" s="19" t="s">
        <v>33</v>
      </c>
    </row>
    <row r="21" spans="1:3" x14ac:dyDescent="0.25">
      <c r="A21" s="73"/>
      <c r="B21" s="74" t="s">
        <v>51</v>
      </c>
      <c r="C21" s="75"/>
    </row>
    <row r="22" spans="1:3" x14ac:dyDescent="0.25">
      <c r="A22" s="73"/>
      <c r="B22" s="22" t="s">
        <v>112</v>
      </c>
      <c r="C22" s="19" t="s">
        <v>33</v>
      </c>
    </row>
    <row r="23" spans="1:3" x14ac:dyDescent="0.25">
      <c r="A23" s="73"/>
      <c r="B23" s="22"/>
      <c r="C23" s="19">
        <v>0</v>
      </c>
    </row>
    <row r="24" spans="1:3" x14ac:dyDescent="0.25">
      <c r="A24" s="73"/>
      <c r="B24" s="74" t="s">
        <v>113</v>
      </c>
      <c r="C24" s="75"/>
    </row>
    <row r="25" spans="1:3" x14ac:dyDescent="0.25">
      <c r="A25" s="25"/>
      <c r="B25" s="22"/>
      <c r="C25" s="26"/>
    </row>
    <row r="26" spans="1:3" x14ac:dyDescent="0.25">
      <c r="A26" s="27"/>
      <c r="B26" s="22"/>
      <c r="C26" s="28"/>
    </row>
    <row r="27" spans="1:3" x14ac:dyDescent="0.25">
      <c r="A27" s="27"/>
      <c r="B27" s="22"/>
      <c r="C27" s="26"/>
    </row>
    <row r="28" spans="1:3" x14ac:dyDescent="0.25">
      <c r="A28" s="18" t="s">
        <v>107</v>
      </c>
      <c r="B28" s="76">
        <f>IFERROR(B17*(VLOOKUP(B15,Hoja2!$G$1:$H$6,2,0)),16666)</f>
        <v>16666</v>
      </c>
      <c r="C28" s="76"/>
    </row>
    <row r="29" spans="1:3" ht="30" x14ac:dyDescent="0.25">
      <c r="A29" s="21" t="s">
        <v>54</v>
      </c>
      <c r="B29" s="79" t="s">
        <v>156</v>
      </c>
      <c r="C29" s="80"/>
    </row>
    <row r="30" spans="1:3" ht="30" x14ac:dyDescent="0.25">
      <c r="A30" s="21" t="s">
        <v>55</v>
      </c>
      <c r="B30" s="81" t="s">
        <v>157</v>
      </c>
      <c r="C30" s="82"/>
    </row>
    <row r="31" spans="1:3" ht="18.75" x14ac:dyDescent="0.25">
      <c r="A31" s="29" t="s">
        <v>115</v>
      </c>
      <c r="B31" s="29"/>
      <c r="C31" s="29"/>
    </row>
    <row r="32" spans="1:3" x14ac:dyDescent="0.25">
      <c r="A32" s="30" t="s">
        <v>116</v>
      </c>
      <c r="B32" s="71"/>
      <c r="C32" s="71"/>
    </row>
    <row r="33" spans="1:3" x14ac:dyDescent="0.25">
      <c r="A33" s="30" t="s">
        <v>117</v>
      </c>
      <c r="B33" s="71"/>
      <c r="C33" s="71"/>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25" customHeight="1" x14ac:dyDescent="0.25">
      <c r="A2" s="13" t="s">
        <v>25</v>
      </c>
      <c r="B2" s="56" t="str">
        <f>'[2]AUTOS NOTA 321'!B2:C2</f>
        <v xml:space="preserve">SINIESTRO   LEGIS </v>
      </c>
      <c r="C2" s="57"/>
    </row>
    <row r="3" spans="1:3" ht="15.95" customHeight="1" x14ac:dyDescent="0.25">
      <c r="A3" s="5" t="s">
        <v>11</v>
      </c>
      <c r="B3" s="39" t="str">
        <f>'GENERALES NOTA 322'!B2:C2</f>
        <v>17001333900720210004400</v>
      </c>
      <c r="C3" s="39"/>
    </row>
    <row r="4" spans="1:3" x14ac:dyDescent="0.25">
      <c r="A4" s="5" t="s">
        <v>0</v>
      </c>
      <c r="B4" s="39" t="str">
        <f>'GENERALES NOTA 322'!B3:C3</f>
        <v>JUZGADO SÉPTIMO ADMINISTRATIVO DE MANIZALES</v>
      </c>
      <c r="C4" s="39"/>
    </row>
    <row r="5" spans="1:3" ht="29.25" customHeight="1" x14ac:dyDescent="0.25">
      <c r="A5" s="5" t="s">
        <v>109</v>
      </c>
      <c r="B5" s="39" t="str">
        <f>'GENERALES NOTA 322'!B4:C4</f>
        <v>AGUAS DE MANIZALES S.A. E.S.P. Y HUGO ALBERTO ARIAS DUQUE</v>
      </c>
      <c r="C5" s="39"/>
    </row>
    <row r="6" spans="1:3" x14ac:dyDescent="0.25">
      <c r="A6" s="5" t="s">
        <v>1</v>
      </c>
      <c r="B6" s="39" t="str">
        <f>'GENERALES NOTA 322'!B5:C5</f>
        <v>INVERSIONES FENI &amp; CIA S.</v>
      </c>
      <c r="C6" s="39"/>
    </row>
    <row r="7" spans="1:3" ht="43.5" customHeight="1" x14ac:dyDescent="0.25">
      <c r="A7" s="5" t="s">
        <v>110</v>
      </c>
      <c r="B7" s="39" t="str">
        <f>'GENERALES NOTA 322'!B6:C6</f>
        <v>LLAMADA EN GARANTIA</v>
      </c>
      <c r="C7" s="39"/>
    </row>
    <row r="8" spans="1:3" x14ac:dyDescent="0.25">
      <c r="A8" s="5" t="s">
        <v>119</v>
      </c>
      <c r="B8" s="39"/>
      <c r="C8" s="39"/>
    </row>
    <row r="9" spans="1:3" x14ac:dyDescent="0.25">
      <c r="A9" s="15" t="s">
        <v>53</v>
      </c>
      <c r="B9" s="91"/>
      <c r="C9" s="91"/>
    </row>
    <row r="10" spans="1:3" x14ac:dyDescent="0.25">
      <c r="A10" s="15" t="s">
        <v>120</v>
      </c>
      <c r="B10" s="39"/>
      <c r="C10" s="39"/>
    </row>
    <row r="11" spans="1:3" ht="30" x14ac:dyDescent="0.25">
      <c r="A11" s="15" t="s">
        <v>121</v>
      </c>
      <c r="B11" s="92"/>
      <c r="C11" s="70"/>
    </row>
    <row r="12" spans="1:3" ht="60" x14ac:dyDescent="0.25">
      <c r="A12" s="5" t="s">
        <v>65</v>
      </c>
      <c r="B12" s="39"/>
      <c r="C12" s="39"/>
    </row>
    <row r="13" spans="1:3" ht="60" x14ac:dyDescent="0.25">
      <c r="A13" s="5" t="s">
        <v>66</v>
      </c>
      <c r="B13" s="39"/>
      <c r="C13" s="39"/>
    </row>
    <row r="14" spans="1:3" x14ac:dyDescent="0.25">
      <c r="A14" s="5" t="s">
        <v>67</v>
      </c>
      <c r="B14" s="11"/>
      <c r="C14" s="11"/>
    </row>
    <row r="15" spans="1:3" x14ac:dyDescent="0.25">
      <c r="A15" s="15" t="s">
        <v>122</v>
      </c>
      <c r="B15" s="39"/>
      <c r="C15" s="39"/>
    </row>
    <row r="16" spans="1:3" x14ac:dyDescent="0.25">
      <c r="A16" s="11" t="s">
        <v>123</v>
      </c>
      <c r="B16" s="70"/>
      <c r="C16" s="70"/>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124</v>
      </c>
    </row>
    <row r="2" spans="1:1" x14ac:dyDescent="0.25">
      <c r="A2" t="s">
        <v>33</v>
      </c>
    </row>
  </sheetData>
  <pageMargins left="0.7" right="0.7" top="0.75" bottom="0.75" header="0.3" footer="0.3"/>
  <pageSetup orientation="portrait"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125</v>
      </c>
      <c r="H1" s="4">
        <v>0.7</v>
      </c>
      <c r="I1" t="s">
        <v>12</v>
      </c>
      <c r="J1" t="s">
        <v>82</v>
      </c>
      <c r="L1" t="s">
        <v>131</v>
      </c>
    </row>
    <row r="2" spans="1:12" x14ac:dyDescent="0.25">
      <c r="A2" t="s">
        <v>68</v>
      </c>
      <c r="B2" t="s">
        <v>33</v>
      </c>
      <c r="C2" t="s">
        <v>72</v>
      </c>
      <c r="D2" s="2" t="s">
        <v>62</v>
      </c>
      <c r="E2" s="1" t="s">
        <v>19</v>
      </c>
      <c r="F2" s="2" t="s">
        <v>57</v>
      </c>
      <c r="G2" s="2" t="s">
        <v>126</v>
      </c>
      <c r="H2" s="4">
        <v>0.25</v>
      </c>
      <c r="I2" t="s">
        <v>78</v>
      </c>
      <c r="J2" t="s">
        <v>83</v>
      </c>
      <c r="L2" t="s">
        <v>111</v>
      </c>
    </row>
    <row r="3" spans="1:12" x14ac:dyDescent="0.25">
      <c r="A3" t="s">
        <v>69</v>
      </c>
      <c r="C3" t="s">
        <v>73</v>
      </c>
      <c r="D3" s="2" t="s">
        <v>63</v>
      </c>
      <c r="E3" s="1" t="s">
        <v>20</v>
      </c>
      <c r="F3" s="2" t="s">
        <v>58</v>
      </c>
      <c r="G3" s="2" t="s">
        <v>127</v>
      </c>
      <c r="H3" s="4">
        <v>0.55000000000000004</v>
      </c>
      <c r="I3" t="s">
        <v>79</v>
      </c>
      <c r="J3" t="s">
        <v>84</v>
      </c>
    </row>
    <row r="4" spans="1:12" x14ac:dyDescent="0.25">
      <c r="A4" t="s">
        <v>70</v>
      </c>
      <c r="C4" t="s">
        <v>74</v>
      </c>
      <c r="E4" s="1" t="s">
        <v>21</v>
      </c>
      <c r="G4" s="2" t="s">
        <v>128</v>
      </c>
      <c r="H4" s="4">
        <v>0.15</v>
      </c>
      <c r="I4" t="s">
        <v>80</v>
      </c>
      <c r="J4" t="s">
        <v>85</v>
      </c>
    </row>
    <row r="5" spans="1:12" x14ac:dyDescent="0.25">
      <c r="A5" t="s">
        <v>71</v>
      </c>
      <c r="E5" s="1" t="s">
        <v>17</v>
      </c>
      <c r="G5" s="2" t="s">
        <v>129</v>
      </c>
      <c r="H5" s="4">
        <v>0.7</v>
      </c>
      <c r="I5" t="s">
        <v>81</v>
      </c>
      <c r="J5" t="s">
        <v>86</v>
      </c>
    </row>
    <row r="6" spans="1:12" x14ac:dyDescent="0.25">
      <c r="E6" s="1" t="s">
        <v>18</v>
      </c>
      <c r="G6" s="2" t="s">
        <v>130</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 .</cp:lastModifiedBy>
  <dcterms:created xsi:type="dcterms:W3CDTF">2020-12-07T14:41:17Z</dcterms:created>
  <dcterms:modified xsi:type="dcterms:W3CDTF">2024-02-06T13:01:55Z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2024-02-01T20:33:05Z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fd804da1-8f70-434d-8a51-2e4ff8223731</vt:lpwstr>
  </property>
  <property fmtid="{D5CDD505-2E9C-101B-9397-08002B2CF9AE}" pid="29" name="MSIP_Label_863bc15e-e7bf-41c1-bdb3-03882d8a2e2c_ContentBits">
    <vt:lpwstr>1</vt:lpwstr>
  </property>
</Properties>
</file>