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/>
  <mc:AlternateContent xmlns:mc="http://schemas.openxmlformats.org/markup-compatibility/2006">
    <mc:Choice Requires="x15">
      <x15ac:absPath xmlns:x15ac="http://schemas.microsoft.com/office/spreadsheetml/2010/11/ac" url="C:\Users\ntovars\Desktop\"/>
    </mc:Choice>
  </mc:AlternateContent>
  <xr:revisionPtr revIDLastSave="275" documentId="11_19401B2A2685B25966DB76D720687AEADA32F52D" xr6:coauthVersionLast="47" xr6:coauthVersionMax="47" xr10:uidLastSave="{07CD78E9-2DAB-4382-974A-30FEDE75F07B}"/>
  <bookViews>
    <workbookView xWindow="0" yWindow="0" windowWidth="6945" windowHeight="9570" xr2:uid="{00000000-000D-0000-FFFF-FFFF00000000}"/>
  </bookViews>
  <sheets>
    <sheet name="C1" sheetId="2" r:id="rId1"/>
    <sheet name="C2" sheetId="1" r:id="rId2"/>
  </sheets>
  <definedNames>
    <definedName name="CierreExp" localSheetId="0">'C1'!$A$40</definedName>
    <definedName name="CierreExp" localSheetId="1">'C2'!#REF!</definedName>
    <definedName name="CopiarFormula" localSheetId="0">'C1'!$F$13:$G$13</definedName>
    <definedName name="CopiarFormula" localSheetId="1">'C2'!#REF!</definedName>
    <definedName name="Fin" localSheetId="0">'C1'!$K$40</definedName>
    <definedName name="Fin" localSheetId="1">'C2'!#REF!</definedName>
    <definedName name="Inicio" localSheetId="0">'C1'!$C$40</definedName>
    <definedName name="Inicio" localSheetId="1">'C2'!#REF!</definedName>
    <definedName name="RangoFormato" localSheetId="0">'C1'!$A$12:$K$12</definedName>
    <definedName name="RangoFormato" localSheetId="1">'C2'!#REF!</definedName>
    <definedName name="RangoPegarFormato" localSheetId="0">'C1'!$A$14:$K$40</definedName>
    <definedName name="RangoPegarFormato" localSheetId="1">'C2'!#REF!</definedName>
    <definedName name="RangoPegarFormula" localSheetId="0">'C1'!$F$14:$G$40</definedName>
    <definedName name="RangoPegarFormula" localSheetId="1">'C2'!#REF!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2" l="1"/>
  <c r="G38" i="2"/>
  <c r="F39" i="2"/>
  <c r="G39" i="2"/>
  <c r="C38" i="2"/>
  <c r="C37" i="2"/>
  <c r="C36" i="2"/>
  <c r="C35" i="2"/>
  <c r="C34" i="2"/>
  <c r="C33" i="2"/>
  <c r="C32" i="2"/>
  <c r="C31" i="2"/>
  <c r="D30" i="2"/>
  <c r="D31" i="2" s="1"/>
  <c r="D32" i="2" s="1"/>
  <c r="D33" i="2" s="1"/>
  <c r="D34" i="2" s="1"/>
  <c r="D35" i="2" s="1"/>
  <c r="D36" i="2" s="1"/>
  <c r="D37" i="2" s="1"/>
  <c r="D38" i="2" s="1"/>
  <c r="D39" i="2" s="1"/>
  <c r="C30" i="2"/>
  <c r="C29" i="2"/>
  <c r="C28" i="2"/>
  <c r="F27" i="1"/>
  <c r="G27" i="1" s="1"/>
  <c r="C27" i="1"/>
  <c r="F26" i="1"/>
  <c r="G26" i="1" s="1"/>
  <c r="C26" i="1"/>
  <c r="F25" i="1"/>
  <c r="G25" i="1" s="1"/>
  <c r="C25" i="1"/>
  <c r="F24" i="1"/>
  <c r="G24" i="1" s="1"/>
  <c r="C24" i="1"/>
  <c r="F23" i="1"/>
  <c r="G23" i="1" s="1"/>
  <c r="C23" i="1"/>
  <c r="F22" i="1"/>
  <c r="G22" i="1" s="1"/>
  <c r="C22" i="1"/>
  <c r="F21" i="1"/>
  <c r="G21" i="1" s="1"/>
  <c r="C21" i="1"/>
  <c r="F20" i="1"/>
  <c r="G20" i="1" s="1"/>
  <c r="C20" i="1"/>
  <c r="F19" i="1"/>
  <c r="G19" i="1" s="1"/>
  <c r="C19" i="1"/>
  <c r="F18" i="1"/>
  <c r="G18" i="1" s="1"/>
  <c r="C18" i="1"/>
  <c r="F17" i="1"/>
  <c r="G17" i="1" s="1"/>
  <c r="C17" i="1"/>
  <c r="F16" i="1"/>
  <c r="G16" i="1" s="1"/>
  <c r="C16" i="1"/>
  <c r="F15" i="1"/>
  <c r="G15" i="1" s="1"/>
  <c r="C15" i="1"/>
  <c r="F14" i="1"/>
  <c r="G14" i="1" s="1"/>
  <c r="C14" i="1"/>
  <c r="J13" i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H13" i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F13" i="1"/>
  <c r="G13" i="1" s="1"/>
  <c r="D13" i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C13" i="1"/>
  <c r="F12" i="1"/>
  <c r="G12" i="1" s="1"/>
  <c r="C12" i="1"/>
  <c r="C18" i="2"/>
  <c r="C19" i="2"/>
  <c r="C20" i="2"/>
  <c r="C21" i="2"/>
  <c r="C22" i="2"/>
  <c r="C23" i="2"/>
  <c r="C24" i="2"/>
  <c r="C25" i="2"/>
  <c r="C26" i="2"/>
  <c r="C27" i="2"/>
  <c r="B5" i="1"/>
  <c r="J13" i="2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H13" i="2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C17" i="2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C13" i="2"/>
  <c r="C14" i="2"/>
  <c r="C15" i="2"/>
  <c r="C16" i="2"/>
  <c r="C12" i="2"/>
  <c r="J3" i="1"/>
  <c r="B7" i="1"/>
  <c r="B6" i="1"/>
  <c r="B4" i="1"/>
  <c r="B3" i="1"/>
  <c r="B2" i="1"/>
  <c r="F12" i="2"/>
  <c r="G12" i="2" s="1"/>
  <c r="J7" i="1"/>
  <c r="F13" i="2" l="1"/>
  <c r="G13" i="2" s="1"/>
  <c r="F14" i="2" s="1"/>
  <c r="G14" i="2" s="1"/>
  <c r="F15" i="2" s="1"/>
  <c r="G15" i="2" s="1"/>
  <c r="F16" i="2" s="1"/>
  <c r="G16" i="2" s="1"/>
  <c r="F17" i="2" s="1"/>
  <c r="G17" i="2" s="1"/>
  <c r="F18" i="2" s="1"/>
  <c r="G18" i="2" s="1"/>
  <c r="F19" i="2" s="1"/>
  <c r="G19" i="2" s="1"/>
  <c r="F20" i="2" s="1"/>
  <c r="G20" i="2" s="1"/>
  <c r="F21" i="2" s="1"/>
  <c r="G21" i="2" s="1"/>
  <c r="F22" i="2" s="1"/>
  <c r="G22" i="2" s="1"/>
  <c r="F23" i="2" s="1"/>
  <c r="G23" i="2" s="1"/>
  <c r="F24" i="2" s="1"/>
  <c r="G24" i="2" s="1"/>
  <c r="F25" i="2" s="1"/>
  <c r="G25" i="2" s="1"/>
  <c r="F26" i="2" s="1"/>
  <c r="G26" i="2" s="1"/>
  <c r="F27" i="2" s="1"/>
  <c r="G27" i="2" s="1"/>
  <c r="F28" i="2" s="1"/>
  <c r="G28" i="2" s="1"/>
  <c r="F29" i="2" s="1"/>
  <c r="G29" i="2" s="1"/>
  <c r="F30" i="2" s="1"/>
  <c r="G30" i="2" s="1"/>
  <c r="F31" i="2" s="1"/>
  <c r="G31" i="2" s="1"/>
  <c r="F32" i="2" s="1"/>
  <c r="G32" i="2" s="1"/>
  <c r="F33" i="2" s="1"/>
  <c r="G33" i="2" s="1"/>
  <c r="F34" i="2" s="1"/>
  <c r="G34" i="2" s="1"/>
  <c r="F35" i="2" s="1"/>
  <c r="G35" i="2" s="1"/>
  <c r="F36" i="2" s="1"/>
  <c r="G36" i="2" s="1"/>
  <c r="F37" i="2" s="1"/>
  <c r="G37" i="2" s="1"/>
  <c r="J7" i="2"/>
</calcChain>
</file>

<file path=xl/sharedStrings.xml><?xml version="1.0" encoding="utf-8"?>
<sst xmlns="http://schemas.openxmlformats.org/spreadsheetml/2006/main" count="153" uniqueCount="100">
  <si>
    <t>ÍNDICE DEL EXPEDIENTE JUDICIAL ELECTRÓNICO</t>
  </si>
  <si>
    <t>Ciudad</t>
  </si>
  <si>
    <t>Santiago de cali</t>
  </si>
  <si>
    <t>EXPEDIENTE FÍSICO</t>
  </si>
  <si>
    <t>Despacho Judicial</t>
  </si>
  <si>
    <t>Juzgado 25 Civil Municipal de Cali</t>
  </si>
  <si>
    <t>El expediente judicial posee documentos físicos:</t>
  </si>
  <si>
    <t>SI____     NO _x___</t>
  </si>
  <si>
    <t>Serie o Subserie Documental</t>
  </si>
  <si>
    <t>Ejecutivo Seguido Verbal</t>
  </si>
  <si>
    <t>No. Radicación del Proceso</t>
  </si>
  <si>
    <t>76001400302520220035999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</si>
  <si>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</si>
  <si>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</si>
  <si>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BBVA SEGUROS DE VIDA COLOMBIA S.A. NIT.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</si>
  <si>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</si>
  <si>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TITO ANDRES LOPEZ SOTO C.C. 94,434,761      JHON FABER GAVIRIA SOTO C.C. 6,361,905 </t>
  </si>
  <si>
    <t>No. de carpetas (cuadernos), legajos o tomos digitalizados:</t>
  </si>
  <si>
    <t>Terceros Intervinientes</t>
  </si>
  <si>
    <t>JUAN MIGUEL TOFIÑO HURTADO C.C. 94,478,127</t>
  </si>
  <si>
    <t xml:space="preserve">Cuaderno 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</si>
  <si>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</si>
  <si>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</si>
  <si>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</si>
  <si>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</si>
  <si>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</si>
  <si>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</si>
  <si>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</si>
  <si>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</si>
  <si>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</si>
  <si>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</si>
  <si>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</si>
  <si>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001SentenciaAnticipadaCorreccion</t>
  </si>
  <si>
    <t>pdf</t>
  </si>
  <si>
    <t>775KB</t>
  </si>
  <si>
    <t>Electronico</t>
  </si>
  <si>
    <t>net</t>
  </si>
  <si>
    <t>002EscritoDemanda</t>
  </si>
  <si>
    <t>677KB</t>
  </si>
  <si>
    <t>003ConstanciaPagoSaldoCredito</t>
  </si>
  <si>
    <t>004Inadmite</t>
  </si>
  <si>
    <t>3,21KB</t>
  </si>
  <si>
    <t>004Subsanacion</t>
  </si>
  <si>
    <t>1,21MB</t>
  </si>
  <si>
    <t>OJM</t>
  </si>
  <si>
    <t>006NuevaActaReparto</t>
  </si>
  <si>
    <t>466kb</t>
  </si>
  <si>
    <t>007MandamientoPago</t>
  </si>
  <si>
    <t>310KB</t>
  </si>
  <si>
    <t>008RecursoMP</t>
  </si>
  <si>
    <t>367KB</t>
  </si>
  <si>
    <t>009ConstanciaPagoBBVA</t>
  </si>
  <si>
    <t>280KB</t>
  </si>
  <si>
    <t>010AutoTramiteTraslado</t>
  </si>
  <si>
    <t>63,6KB</t>
  </si>
  <si>
    <t>011DescorreRecursoBBVA</t>
  </si>
  <si>
    <t>341KB</t>
  </si>
  <si>
    <t>012PronunciamientoPagoDte</t>
  </si>
  <si>
    <t>866KB</t>
  </si>
  <si>
    <t>013DepositoJudicial</t>
  </si>
  <si>
    <t>220KB</t>
  </si>
  <si>
    <t>BST</t>
  </si>
  <si>
    <t>014ResuelveRecurso</t>
  </si>
  <si>
    <t>72,1 KB</t>
  </si>
  <si>
    <t>015ResuelveApruebaLiquidacion</t>
  </si>
  <si>
    <t>66,0KB</t>
  </si>
  <si>
    <t>Net</t>
  </si>
  <si>
    <t>016OficioRemiteApelacion</t>
  </si>
  <si>
    <t>529kb</t>
  </si>
  <si>
    <t>017FichaApelacion</t>
  </si>
  <si>
    <t>42,8KB</t>
  </si>
  <si>
    <t>018CorreoRemiteApelacion</t>
  </si>
  <si>
    <t>254KB</t>
  </si>
  <si>
    <t>019PagoCostasBbva</t>
  </si>
  <si>
    <t>1,19MB</t>
  </si>
  <si>
    <t>020RelacionDepositosJudiciales</t>
  </si>
  <si>
    <t>148KB</t>
  </si>
  <si>
    <t>021TerminacionParcial</t>
  </si>
  <si>
    <t>212KB</t>
  </si>
  <si>
    <t>022SuperiorResuelveApelacion</t>
  </si>
  <si>
    <t>2,09MB</t>
  </si>
  <si>
    <t>AMT</t>
  </si>
  <si>
    <t>023ObedezcaseCumplaseArchivo</t>
  </si>
  <si>
    <t>231kb</t>
  </si>
  <si>
    <t>024SolicitudTitulos</t>
  </si>
  <si>
    <t>2,94MB</t>
  </si>
  <si>
    <t>025AutoOrdenaFraccionarPagar</t>
  </si>
  <si>
    <t>205kb</t>
  </si>
  <si>
    <t>bst</t>
  </si>
  <si>
    <t>026OrdenesPago</t>
  </si>
  <si>
    <t>394KB</t>
  </si>
  <si>
    <t>027RemisionOrdenesPago</t>
  </si>
  <si>
    <t>291KB</t>
  </si>
  <si>
    <t xml:space="preserve">FECHA DE CIERRE DEL EXPEDIENTE: </t>
  </si>
  <si>
    <r>
      <t>Número de cuadernos del expediente</t>
    </r>
    <r>
      <rPr>
        <b/>
        <sz val="8"/>
        <color rgb="FF000000"/>
        <rFont val="Calibri"/>
        <family val="2"/>
        <scheme val="minor"/>
      </rPr>
      <t>.</t>
    </r>
  </si>
  <si>
    <t>(diligencie al momento de archivo definitivo)</t>
  </si>
  <si>
    <t>001EscritoMedidas</t>
  </si>
  <si>
    <t>354KB</t>
  </si>
  <si>
    <t>002DecretaMedida</t>
  </si>
  <si>
    <t>25,2KB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</si>
</sst>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vertical="center"/>
      <protection locked="0"/>
    </xf>
    <xf numFmtId="1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  <xf numFmtId="3" fontId="0" fillId="0" borderId="24" xfId="0" applyNumberFormat="1" applyBorder="1" applyAlignment="1" applyProtection="1">
      <alignment horizontal="center"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/>
      <protection locked="0"/>
    </xf>
    <xf numFmtId="3" fontId="0" fillId="3" borderId="6" xfId="0" applyNumberFormat="1" applyFill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14" fontId="2" fillId="4" borderId="13" xfId="0" applyNumberFormat="1" applyFont="1" applyFill="1" applyBorder="1" applyAlignment="1" applyProtection="1">
      <alignment horizontal="center" vertical="center"/>
      <protection locked="0"/>
    </xf>
    <xf numFmtId="14" fontId="2" fillId="4" borderId="19" xfId="0" applyNumberFormat="1" applyFont="1" applyFill="1" applyBorder="1" applyAlignment="1" applyProtection="1">
      <alignment horizontal="center" vertical="center"/>
      <protection locked="0"/>
    </xf>
    <xf numFmtId="14" fontId="2" fillId="4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12" fillId="0" borderId="5" xfId="0" applyFont="1" applyBorder="1" applyAlignment="1">
      <alignment horizontal="left" vertical="center" wrapText="1"/>
    </xf>
    <xf numFmtId="0" fontId="6" fillId="0" borderId="5" xfId="0" applyFont="1" applyBorder="1" applyAlignment="1" applyProtection="1">
      <alignment horizontal="center" vertical="center"/>
      <protection locked="0"/>
    </xf>
    <xf numFmtId="14" fontId="2" fillId="4" borderId="20" xfId="0" applyNumberFormat="1" applyFont="1" applyFill="1" applyBorder="1" applyAlignment="1" applyProtection="1">
      <alignment horizontal="center" vertical="center"/>
      <protection locked="0"/>
    </xf>
    <xf numFmtId="14" fontId="2" fillId="4" borderId="21" xfId="0" applyNumberFormat="1" applyFont="1" applyFill="1" applyBorder="1" applyAlignment="1" applyProtection="1">
      <alignment horizontal="center" vertical="center"/>
      <protection locked="0"/>
    </xf>
    <xf numFmtId="14" fontId="2" fillId="4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14" fontId="0" fillId="0" borderId="13" xfId="0" applyNumberFormat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EBD65A-3C2C-4BF2-A34C-E4A1FEC193B8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850900</xdr:colOff>
      <xdr:row>6</xdr:row>
      <xdr:rowOff>152400</xdr:rowOff>
    </xdr:from>
    <xdr:to>
      <xdr:col>11</xdr:col>
      <xdr:colOff>1</xdr:colOff>
      <xdr:row>7</xdr:row>
      <xdr:rowOff>31750</xdr:rowOff>
    </xdr:to>
    <xdr:sp macro="" textlink="">
      <xdr:nvSpPr>
        <xdr:cNvPr id="3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81A8678-E88B-4F98-9D18-4EDFAA65D204}"/>
            </a:ext>
            <a:ext uri="{147F2762-F138-4A5C-976F-8EAC2B608ADB}">
              <a16:predDERef xmlns:a16="http://schemas.microsoft.com/office/drawing/2014/main" pred="{51EBD65A-3C2C-4BF2-A34C-E4A1FEC193B8}"/>
            </a:ext>
          </a:extLst>
        </xdr:cNvPr>
        <xdr:cNvSpPr/>
      </xdr:nvSpPr>
      <xdr:spPr bwMode="auto">
        <a:xfrm>
          <a:off x="9356725" y="2419350"/>
          <a:ext cx="1073150" cy="250825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850900</xdr:colOff>
      <xdr:row>0</xdr:row>
      <xdr:rowOff>0</xdr:rowOff>
    </xdr:from>
    <xdr:to>
      <xdr:col>11</xdr:col>
      <xdr:colOff>1</xdr:colOff>
      <xdr:row>1</xdr:row>
      <xdr:rowOff>91017</xdr:rowOff>
    </xdr:to>
    <xdr:sp macro="" textlink="">
      <xdr:nvSpPr>
        <xdr:cNvPr id="1025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49B6BBBD-2278-49A1-86DC-195F9AF4AB3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9</xdr:col>
      <xdr:colOff>850900</xdr:colOff>
      <xdr:row>6</xdr:row>
      <xdr:rowOff>152400</xdr:rowOff>
    </xdr:from>
    <xdr:to>
      <xdr:col>11</xdr:col>
      <xdr:colOff>1</xdr:colOff>
      <xdr:row>8</xdr:row>
      <xdr:rowOff>79375</xdr:rowOff>
    </xdr:to>
    <xdr:sp macro="" textlink="">
      <xdr:nvSpPr>
        <xdr:cNvPr id="5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1AE60B89-7D04-4933-B8A3-F80E7D53BF07}"/>
            </a:ext>
            <a:ext uri="{147F2762-F138-4A5C-976F-8EAC2B608ADB}">
              <a16:predDERef xmlns:a16="http://schemas.microsoft.com/office/drawing/2014/main" pred="{51EBD65A-3C2C-4BF2-A34C-E4A1FEC193B8}"/>
            </a:ext>
          </a:extLst>
        </xdr:cNvPr>
        <xdr:cNvSpPr/>
      </xdr:nvSpPr>
      <xdr:spPr bwMode="auto">
        <a:xfrm>
          <a:off x="9537700" y="2419350"/>
          <a:ext cx="1073151" cy="250825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36576" tIns="36576" rIns="36576" bIns="36576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63500</xdr:colOff>
      <xdr:row>0</xdr:row>
      <xdr:rowOff>84666</xdr:rowOff>
    </xdr:from>
    <xdr:to>
      <xdr:col>0</xdr:col>
      <xdr:colOff>2029114</xdr:colOff>
      <xdr:row>0</xdr:row>
      <xdr:rowOff>708122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2B989D1-4540-4B72-96E0-16918320A16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500" y="84666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2"/>
  <sheetViews>
    <sheetView showGridLines="0" tabSelected="1" topLeftCell="A27" zoomScale="90" zoomScaleNormal="90" zoomScaleSheetLayoutView="50" workbookViewId="0">
      <selection activeCell="E39" sqref="E39"/>
    </sheetView>
  </sheetViews>
  <sheetFormatPr defaultColWidth="11.42578125" defaultRowHeight="12.7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8" width="12.7109375" style="18" customWidth="1"/>
    <col min="9" max="9" width="15.42578125" style="18" customWidth="1"/>
    <col min="10" max="10" width="12.85546875" style="18" customWidth="1"/>
    <col min="11" max="11" width="16" style="18" customWidth="1"/>
    <col min="12" max="16384" width="11.42578125" style="1"/>
  </cols>
  <sheetData>
    <row r="1" spans="1:11" ht="68.2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20.25" customHeight="1">
      <c r="A2" s="2" t="s">
        <v>1</v>
      </c>
      <c r="B2" s="36" t="s">
        <v>2</v>
      </c>
      <c r="C2" s="37"/>
      <c r="D2" s="37"/>
      <c r="E2" s="37"/>
      <c r="F2" s="38"/>
      <c r="G2" s="3"/>
      <c r="H2" s="39" t="s">
        <v>3</v>
      </c>
      <c r="I2" s="39"/>
      <c r="J2" s="39"/>
      <c r="K2" s="40"/>
    </row>
    <row r="3" spans="1:11" ht="20.25" customHeight="1">
      <c r="A3" s="4" t="s">
        <v>4</v>
      </c>
      <c r="B3" s="41" t="s">
        <v>5</v>
      </c>
      <c r="C3" s="42"/>
      <c r="D3" s="42"/>
      <c r="E3" s="42"/>
      <c r="F3" s="43"/>
      <c r="G3" s="3"/>
      <c r="H3" s="44" t="s">
        <v>6</v>
      </c>
      <c r="I3" s="45"/>
      <c r="J3" s="48" t="s">
        <v>7</v>
      </c>
      <c r="K3" s="49"/>
    </row>
    <row r="4" spans="1:11" ht="20.25" customHeight="1">
      <c r="A4" s="4" t="s">
        <v>8</v>
      </c>
      <c r="B4" s="41" t="s">
        <v>9</v>
      </c>
      <c r="C4" s="42"/>
      <c r="D4" s="42"/>
      <c r="E4" s="42"/>
      <c r="F4" s="43"/>
      <c r="G4" s="3"/>
      <c r="H4" s="46"/>
      <c r="I4" s="47"/>
      <c r="J4" s="50"/>
      <c r="K4" s="51"/>
    </row>
    <row r="5" spans="1:11" ht="20.25" customHeight="1">
      <c r="A5" s="4" t="s">
        <v>10</v>
      </c>
      <c r="B5" s="52" t="s">
        <v>11</v>
      </c>
      <c r="C5" s="53"/>
      <c r="D5" s="53"/>
      <c r="E5" s="53"/>
      <c r="F5" s="54"/>
      <c r="G5" s="3"/>
      <c r="H5" s="44" t="s">
        <v>12</v>
      </c>
      <c r="I5" s="45"/>
      <c r="J5" s="55"/>
      <c r="K5" s="56"/>
    </row>
    <row r="6" spans="1:11" ht="29.25" customHeight="1">
      <c r="A6" s="5" t="s">
        <v>13</v>
      </c>
      <c r="B6" s="41" t="s">
        <v>14</v>
      </c>
      <c r="C6" s="42"/>
      <c r="D6" s="42"/>
      <c r="E6" s="42"/>
      <c r="F6" s="43"/>
      <c r="G6" s="3"/>
      <c r="H6" s="46"/>
      <c r="I6" s="47"/>
      <c r="J6" s="57"/>
      <c r="K6" s="58"/>
    </row>
    <row r="7" spans="1:11" ht="29.25" customHeight="1">
      <c r="A7" s="6" t="s">
        <v>15</v>
      </c>
      <c r="B7" s="59" t="s">
        <v>16</v>
      </c>
      <c r="C7" s="60"/>
      <c r="D7" s="60"/>
      <c r="E7" s="60"/>
      <c r="F7" s="61"/>
      <c r="G7" s="3"/>
      <c r="H7" s="62" t="s">
        <v>17</v>
      </c>
      <c r="I7" s="62"/>
      <c r="J7" s="63" t="str">
        <f>CONCATENATE("C",B9,";",_xlfn.MAXIFS(G12:G117,G12:G117,"&gt;0"))</f>
        <v>C1;139</v>
      </c>
      <c r="K7" s="63"/>
    </row>
    <row r="8" spans="1:11" ht="29.25" customHeight="1">
      <c r="A8" s="22" t="s">
        <v>18</v>
      </c>
      <c r="B8" s="29" t="s">
        <v>19</v>
      </c>
      <c r="C8" s="29"/>
      <c r="D8" s="29"/>
      <c r="E8" s="29"/>
      <c r="F8" s="29"/>
      <c r="G8" s="3"/>
      <c r="H8" s="20"/>
      <c r="I8" s="20"/>
      <c r="J8" s="21"/>
      <c r="K8" s="21"/>
    </row>
    <row r="9" spans="1:11" ht="29.25" customHeight="1">
      <c r="A9" s="22" t="s">
        <v>20</v>
      </c>
      <c r="B9" s="29">
        <v>1</v>
      </c>
      <c r="C9" s="29"/>
      <c r="D9" s="29"/>
      <c r="E9" s="29"/>
      <c r="F9" s="29"/>
      <c r="G9" s="3"/>
      <c r="H9" s="20"/>
      <c r="I9" s="20"/>
      <c r="J9" s="21"/>
      <c r="K9" s="21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5">
      <c r="A11" s="9" t="s">
        <v>21</v>
      </c>
      <c r="B11" s="10" t="s">
        <v>22</v>
      </c>
      <c r="C11" s="10" t="s">
        <v>23</v>
      </c>
      <c r="D11" s="9" t="s">
        <v>24</v>
      </c>
      <c r="E11" s="10" t="s">
        <v>25</v>
      </c>
      <c r="F11" s="10" t="s">
        <v>26</v>
      </c>
      <c r="G11" s="10" t="s">
        <v>27</v>
      </c>
      <c r="H11" s="10" t="s">
        <v>28</v>
      </c>
      <c r="I11" s="10" t="s">
        <v>29</v>
      </c>
      <c r="J11" s="9" t="s">
        <v>30</v>
      </c>
      <c r="K11" s="9" t="s">
        <v>31</v>
      </c>
    </row>
    <row r="12" spans="1:11" ht="18.75" customHeight="1">
      <c r="A12" s="11" t="s">
        <v>32</v>
      </c>
      <c r="B12" s="12">
        <v>45309</v>
      </c>
      <c r="C12" s="12">
        <f>B12</f>
        <v>45309</v>
      </c>
      <c r="D12" s="13">
        <v>1</v>
      </c>
      <c r="E12" s="13">
        <v>10</v>
      </c>
      <c r="F12" s="14" t="str">
        <f>+IF(E12=0,"0","1")</f>
        <v>1</v>
      </c>
      <c r="G12" s="14">
        <f>+F12+(E12-F12)</f>
        <v>10</v>
      </c>
      <c r="H12" s="13" t="s">
        <v>33</v>
      </c>
      <c r="I12" s="13" t="s">
        <v>34</v>
      </c>
      <c r="J12" s="13" t="s">
        <v>35</v>
      </c>
      <c r="K12" s="13" t="s">
        <v>36</v>
      </c>
    </row>
    <row r="13" spans="1:11" ht="18.75" customHeight="1">
      <c r="A13" s="11" t="s">
        <v>37</v>
      </c>
      <c r="B13" s="12">
        <v>45309</v>
      </c>
      <c r="C13" s="12">
        <f t="shared" ref="C13:C37" si="0">B13</f>
        <v>45309</v>
      </c>
      <c r="D13" s="13">
        <f>D12+1</f>
        <v>2</v>
      </c>
      <c r="E13" s="15">
        <v>19</v>
      </c>
      <c r="F13" s="14">
        <f>+IF(E13=0,"0",(1+G12))</f>
        <v>11</v>
      </c>
      <c r="G13" s="14">
        <f>+F13+(E13-1)</f>
        <v>29</v>
      </c>
      <c r="H13" s="13" t="str">
        <f>H12</f>
        <v>pdf</v>
      </c>
      <c r="I13" s="15" t="s">
        <v>38</v>
      </c>
      <c r="J13" s="13" t="str">
        <f>J12</f>
        <v>Electronico</v>
      </c>
      <c r="K13" s="13" t="s">
        <v>36</v>
      </c>
    </row>
    <row r="14" spans="1:11" ht="18.75" customHeight="1">
      <c r="A14" s="11" t="s">
        <v>39</v>
      </c>
      <c r="B14" s="12">
        <v>45309</v>
      </c>
      <c r="C14" s="12">
        <f t="shared" si="0"/>
        <v>45309</v>
      </c>
      <c r="D14" s="13">
        <f t="shared" ref="D14:D27" si="1">D13+1</f>
        <v>3</v>
      </c>
      <c r="E14" s="13">
        <v>3</v>
      </c>
      <c r="F14" s="14">
        <f t="shared" ref="F14:F36" si="2">+IF(E14=0,"0",(1+G13))</f>
        <v>30</v>
      </c>
      <c r="G14" s="14">
        <f t="shared" ref="G14:G36" si="3">+F14+(E14-1)</f>
        <v>32</v>
      </c>
      <c r="H14" s="13" t="str">
        <f t="shared" ref="H14:H32" si="4">H13</f>
        <v>pdf</v>
      </c>
      <c r="I14" s="13" t="s">
        <v>34</v>
      </c>
      <c r="J14" s="13" t="str">
        <f t="shared" ref="J14:J30" si="5">J13</f>
        <v>Electronico</v>
      </c>
      <c r="K14" s="13" t="s">
        <v>36</v>
      </c>
    </row>
    <row r="15" spans="1:11" ht="18.75" customHeight="1">
      <c r="A15" s="11" t="s">
        <v>40</v>
      </c>
      <c r="B15" s="12">
        <v>45344</v>
      </c>
      <c r="C15" s="12">
        <f t="shared" si="0"/>
        <v>45344</v>
      </c>
      <c r="D15" s="13">
        <f t="shared" si="1"/>
        <v>4</v>
      </c>
      <c r="E15" s="13">
        <v>2</v>
      </c>
      <c r="F15" s="14">
        <f t="shared" si="2"/>
        <v>33</v>
      </c>
      <c r="G15" s="14">
        <f t="shared" si="3"/>
        <v>34</v>
      </c>
      <c r="H15" s="13" t="str">
        <f t="shared" si="4"/>
        <v>pdf</v>
      </c>
      <c r="I15" s="13" t="s">
        <v>41</v>
      </c>
      <c r="J15" s="13" t="str">
        <f t="shared" si="5"/>
        <v>Electronico</v>
      </c>
      <c r="K15" s="13" t="s">
        <v>36</v>
      </c>
    </row>
    <row r="16" spans="1:11" ht="18.75" customHeight="1">
      <c r="A16" s="11" t="s">
        <v>42</v>
      </c>
      <c r="B16" s="12">
        <v>45355</v>
      </c>
      <c r="C16" s="12">
        <f t="shared" si="0"/>
        <v>45355</v>
      </c>
      <c r="D16" s="13">
        <f t="shared" si="1"/>
        <v>5</v>
      </c>
      <c r="E16" s="13">
        <v>31</v>
      </c>
      <c r="F16" s="14">
        <f t="shared" si="2"/>
        <v>35</v>
      </c>
      <c r="G16" s="14">
        <f t="shared" si="3"/>
        <v>65</v>
      </c>
      <c r="H16" s="13" t="str">
        <f t="shared" si="4"/>
        <v>pdf</v>
      </c>
      <c r="I16" s="13" t="s">
        <v>43</v>
      </c>
      <c r="J16" s="13" t="str">
        <f t="shared" si="5"/>
        <v>Electronico</v>
      </c>
      <c r="K16" s="13" t="s">
        <v>44</v>
      </c>
    </row>
    <row r="17" spans="1:11" ht="18.75" customHeight="1">
      <c r="A17" s="11" t="s">
        <v>45</v>
      </c>
      <c r="B17" s="12">
        <v>45362</v>
      </c>
      <c r="C17" s="12">
        <f t="shared" si="0"/>
        <v>45362</v>
      </c>
      <c r="D17" s="13">
        <f t="shared" si="1"/>
        <v>6</v>
      </c>
      <c r="E17" s="13">
        <v>5</v>
      </c>
      <c r="F17" s="14">
        <f t="shared" si="2"/>
        <v>66</v>
      </c>
      <c r="G17" s="14">
        <f t="shared" si="3"/>
        <v>70</v>
      </c>
      <c r="H17" s="13" t="str">
        <f t="shared" si="4"/>
        <v>pdf</v>
      </c>
      <c r="I17" s="13" t="s">
        <v>46</v>
      </c>
      <c r="J17" s="13" t="str">
        <f t="shared" si="5"/>
        <v>Electronico</v>
      </c>
      <c r="K17" s="13" t="s">
        <v>44</v>
      </c>
    </row>
    <row r="18" spans="1:11" ht="18.75" customHeight="1">
      <c r="A18" s="11" t="s">
        <v>47</v>
      </c>
      <c r="B18" s="12">
        <v>45372</v>
      </c>
      <c r="C18" s="12">
        <f t="shared" si="0"/>
        <v>45372</v>
      </c>
      <c r="D18" s="13">
        <f t="shared" si="1"/>
        <v>7</v>
      </c>
      <c r="E18" s="13">
        <v>2</v>
      </c>
      <c r="F18" s="14">
        <f t="shared" si="2"/>
        <v>71</v>
      </c>
      <c r="G18" s="14">
        <f t="shared" si="3"/>
        <v>72</v>
      </c>
      <c r="H18" s="13" t="str">
        <f t="shared" si="4"/>
        <v>pdf</v>
      </c>
      <c r="I18" s="13" t="s">
        <v>48</v>
      </c>
      <c r="J18" s="13" t="str">
        <f t="shared" si="5"/>
        <v>Electronico</v>
      </c>
      <c r="K18" s="13" t="s">
        <v>36</v>
      </c>
    </row>
    <row r="19" spans="1:11" ht="18.75" customHeight="1">
      <c r="A19" s="11" t="s">
        <v>49</v>
      </c>
      <c r="B19" s="12">
        <v>45386</v>
      </c>
      <c r="C19" s="12">
        <f t="shared" si="0"/>
        <v>45386</v>
      </c>
      <c r="D19" s="13">
        <f t="shared" si="1"/>
        <v>8</v>
      </c>
      <c r="E19" s="13">
        <v>5</v>
      </c>
      <c r="F19" s="14">
        <f t="shared" si="2"/>
        <v>73</v>
      </c>
      <c r="G19" s="14">
        <f t="shared" si="3"/>
        <v>77</v>
      </c>
      <c r="H19" s="13" t="str">
        <f t="shared" si="4"/>
        <v>pdf</v>
      </c>
      <c r="I19" s="13" t="s">
        <v>50</v>
      </c>
      <c r="J19" s="13" t="str">
        <f t="shared" si="5"/>
        <v>Electronico</v>
      </c>
      <c r="K19" s="13" t="s">
        <v>36</v>
      </c>
    </row>
    <row r="20" spans="1:11" ht="18.75" customHeight="1">
      <c r="A20" s="11" t="s">
        <v>51</v>
      </c>
      <c r="B20" s="12">
        <v>45394</v>
      </c>
      <c r="C20" s="12">
        <f t="shared" si="0"/>
        <v>45394</v>
      </c>
      <c r="D20" s="13">
        <f t="shared" si="1"/>
        <v>9</v>
      </c>
      <c r="E20" s="13">
        <v>5</v>
      </c>
      <c r="F20" s="14">
        <f t="shared" si="2"/>
        <v>78</v>
      </c>
      <c r="G20" s="14">
        <f t="shared" si="3"/>
        <v>82</v>
      </c>
      <c r="H20" s="13" t="str">
        <f t="shared" si="4"/>
        <v>pdf</v>
      </c>
      <c r="I20" s="13" t="s">
        <v>52</v>
      </c>
      <c r="J20" s="13" t="str">
        <f t="shared" si="5"/>
        <v>Electronico</v>
      </c>
      <c r="K20" s="13" t="s">
        <v>36</v>
      </c>
    </row>
    <row r="21" spans="1:11" ht="18.75" customHeight="1">
      <c r="A21" s="11" t="s">
        <v>53</v>
      </c>
      <c r="B21" s="12">
        <v>45411</v>
      </c>
      <c r="C21" s="12">
        <f t="shared" si="0"/>
        <v>45411</v>
      </c>
      <c r="D21" s="13">
        <f t="shared" si="1"/>
        <v>10</v>
      </c>
      <c r="E21" s="13">
        <v>1</v>
      </c>
      <c r="F21" s="14">
        <f t="shared" si="2"/>
        <v>83</v>
      </c>
      <c r="G21" s="14">
        <f t="shared" si="3"/>
        <v>83</v>
      </c>
      <c r="H21" s="13" t="str">
        <f t="shared" si="4"/>
        <v>pdf</v>
      </c>
      <c r="I21" s="13" t="s">
        <v>54</v>
      </c>
      <c r="J21" s="13" t="str">
        <f t="shared" si="5"/>
        <v>Electronico</v>
      </c>
      <c r="K21" s="13" t="s">
        <v>36</v>
      </c>
    </row>
    <row r="22" spans="1:11" ht="18.75" customHeight="1">
      <c r="A22" s="11" t="s">
        <v>55</v>
      </c>
      <c r="B22" s="12">
        <v>45420</v>
      </c>
      <c r="C22" s="12">
        <f t="shared" si="0"/>
        <v>45420</v>
      </c>
      <c r="D22" s="13">
        <f t="shared" si="1"/>
        <v>11</v>
      </c>
      <c r="E22" s="13">
        <v>4</v>
      </c>
      <c r="F22" s="14">
        <f t="shared" si="2"/>
        <v>84</v>
      </c>
      <c r="G22" s="14">
        <f t="shared" si="3"/>
        <v>87</v>
      </c>
      <c r="H22" s="13" t="str">
        <f t="shared" si="4"/>
        <v>pdf</v>
      </c>
      <c r="I22" s="13" t="s">
        <v>56</v>
      </c>
      <c r="J22" s="13" t="str">
        <f t="shared" si="5"/>
        <v>Electronico</v>
      </c>
      <c r="K22" s="13" t="s">
        <v>36</v>
      </c>
    </row>
    <row r="23" spans="1:11" ht="18.75" customHeight="1">
      <c r="A23" s="11" t="s">
        <v>57</v>
      </c>
      <c r="B23" s="12">
        <v>45420</v>
      </c>
      <c r="C23" s="12">
        <f t="shared" si="0"/>
        <v>45420</v>
      </c>
      <c r="D23" s="13">
        <f t="shared" si="1"/>
        <v>12</v>
      </c>
      <c r="E23" s="13">
        <v>7</v>
      </c>
      <c r="F23" s="14">
        <f t="shared" si="2"/>
        <v>88</v>
      </c>
      <c r="G23" s="14">
        <f t="shared" si="3"/>
        <v>94</v>
      </c>
      <c r="H23" s="13" t="str">
        <f t="shared" si="4"/>
        <v>pdf</v>
      </c>
      <c r="I23" s="13" t="s">
        <v>58</v>
      </c>
      <c r="J23" s="13" t="str">
        <f t="shared" si="5"/>
        <v>Electronico</v>
      </c>
      <c r="K23" s="13" t="s">
        <v>36</v>
      </c>
    </row>
    <row r="24" spans="1:11" ht="18.75" customHeight="1">
      <c r="A24" s="11" t="s">
        <v>59</v>
      </c>
      <c r="B24" s="12">
        <v>45482</v>
      </c>
      <c r="C24" s="12">
        <f t="shared" si="0"/>
        <v>45482</v>
      </c>
      <c r="D24" s="13">
        <f t="shared" si="1"/>
        <v>13</v>
      </c>
      <c r="E24" s="13">
        <v>1</v>
      </c>
      <c r="F24" s="14">
        <f t="shared" si="2"/>
        <v>95</v>
      </c>
      <c r="G24" s="14">
        <f t="shared" si="3"/>
        <v>95</v>
      </c>
      <c r="H24" s="13" t="str">
        <f t="shared" si="4"/>
        <v>pdf</v>
      </c>
      <c r="I24" s="13" t="s">
        <v>60</v>
      </c>
      <c r="J24" s="13" t="str">
        <f t="shared" si="5"/>
        <v>Electronico</v>
      </c>
      <c r="K24" s="13" t="s">
        <v>61</v>
      </c>
    </row>
    <row r="25" spans="1:11" ht="18.75" customHeight="1">
      <c r="A25" s="11" t="s">
        <v>62</v>
      </c>
      <c r="B25" s="12">
        <v>45482</v>
      </c>
      <c r="C25" s="12">
        <f t="shared" si="0"/>
        <v>45482</v>
      </c>
      <c r="D25" s="13">
        <f t="shared" si="1"/>
        <v>14</v>
      </c>
      <c r="E25" s="13">
        <v>3</v>
      </c>
      <c r="F25" s="14">
        <f t="shared" si="2"/>
        <v>96</v>
      </c>
      <c r="G25" s="14">
        <f t="shared" si="3"/>
        <v>98</v>
      </c>
      <c r="H25" s="13" t="str">
        <f t="shared" si="4"/>
        <v>pdf</v>
      </c>
      <c r="I25" s="13" t="s">
        <v>63</v>
      </c>
      <c r="J25" s="13" t="str">
        <f t="shared" si="5"/>
        <v>Electronico</v>
      </c>
      <c r="K25" s="13" t="s">
        <v>36</v>
      </c>
    </row>
    <row r="26" spans="1:11" ht="18.75" customHeight="1">
      <c r="A26" s="11" t="s">
        <v>64</v>
      </c>
      <c r="B26" s="12">
        <v>45482</v>
      </c>
      <c r="C26" s="12">
        <f t="shared" si="0"/>
        <v>45482</v>
      </c>
      <c r="D26" s="13">
        <f t="shared" si="1"/>
        <v>15</v>
      </c>
      <c r="E26" s="13">
        <v>2</v>
      </c>
      <c r="F26" s="14">
        <f t="shared" si="2"/>
        <v>99</v>
      </c>
      <c r="G26" s="14">
        <f t="shared" si="3"/>
        <v>100</v>
      </c>
      <c r="H26" s="13" t="str">
        <f t="shared" si="4"/>
        <v>pdf</v>
      </c>
      <c r="I26" s="13" t="s">
        <v>65</v>
      </c>
      <c r="J26" s="13" t="str">
        <f t="shared" si="5"/>
        <v>Electronico</v>
      </c>
      <c r="K26" s="13" t="s">
        <v>66</v>
      </c>
    </row>
    <row r="27" spans="1:11" ht="18.75" customHeight="1">
      <c r="A27" s="11" t="s">
        <v>67</v>
      </c>
      <c r="B27" s="12">
        <v>45495</v>
      </c>
      <c r="C27" s="26">
        <f t="shared" si="0"/>
        <v>45495</v>
      </c>
      <c r="D27" s="27">
        <f t="shared" si="1"/>
        <v>16</v>
      </c>
      <c r="E27" s="27">
        <v>1</v>
      </c>
      <c r="F27" s="28">
        <f t="shared" si="2"/>
        <v>101</v>
      </c>
      <c r="G27" s="28">
        <f t="shared" si="3"/>
        <v>101</v>
      </c>
      <c r="H27" s="27" t="str">
        <f t="shared" si="4"/>
        <v>pdf</v>
      </c>
      <c r="I27" s="27" t="s">
        <v>68</v>
      </c>
      <c r="J27" s="13" t="str">
        <f t="shared" si="5"/>
        <v>Electronico</v>
      </c>
      <c r="K27" s="27" t="s">
        <v>44</v>
      </c>
    </row>
    <row r="28" spans="1:11" ht="18.75" customHeight="1">
      <c r="A28" s="11" t="s">
        <v>69</v>
      </c>
      <c r="B28" s="12">
        <v>45495</v>
      </c>
      <c r="C28" s="26">
        <f t="shared" si="0"/>
        <v>45495</v>
      </c>
      <c r="D28" s="25">
        <v>17</v>
      </c>
      <c r="E28" s="25">
        <v>1</v>
      </c>
      <c r="F28" s="28">
        <f t="shared" si="2"/>
        <v>102</v>
      </c>
      <c r="G28" s="28">
        <f t="shared" si="3"/>
        <v>102</v>
      </c>
      <c r="H28" s="27" t="str">
        <f t="shared" si="4"/>
        <v>pdf</v>
      </c>
      <c r="I28" s="25" t="s">
        <v>70</v>
      </c>
      <c r="J28" s="13" t="str">
        <f t="shared" si="5"/>
        <v>Electronico</v>
      </c>
      <c r="K28" s="25" t="s">
        <v>44</v>
      </c>
    </row>
    <row r="29" spans="1:11" ht="18.75" customHeight="1">
      <c r="A29" s="11" t="s">
        <v>71</v>
      </c>
      <c r="B29" s="12">
        <v>45495</v>
      </c>
      <c r="C29" s="26">
        <f t="shared" si="0"/>
        <v>45495</v>
      </c>
      <c r="D29" s="25">
        <v>18</v>
      </c>
      <c r="E29" s="25">
        <v>2</v>
      </c>
      <c r="F29" s="28">
        <f t="shared" si="2"/>
        <v>103</v>
      </c>
      <c r="G29" s="28">
        <f t="shared" si="3"/>
        <v>104</v>
      </c>
      <c r="H29" s="27" t="str">
        <f t="shared" si="4"/>
        <v>pdf</v>
      </c>
      <c r="I29" s="25" t="s">
        <v>72</v>
      </c>
      <c r="J29" s="13" t="str">
        <f t="shared" si="5"/>
        <v>Electronico</v>
      </c>
      <c r="K29" s="25" t="s">
        <v>44</v>
      </c>
    </row>
    <row r="30" spans="1:11" ht="18.75" customHeight="1">
      <c r="A30" s="11" t="s">
        <v>73</v>
      </c>
      <c r="B30" s="12">
        <v>45496</v>
      </c>
      <c r="C30" s="12">
        <f t="shared" si="0"/>
        <v>45496</v>
      </c>
      <c r="D30" s="13">
        <f t="shared" ref="D30:D39" si="6">D29+1</f>
        <v>19</v>
      </c>
      <c r="E30" s="13">
        <v>5</v>
      </c>
      <c r="F30" s="14">
        <f t="shared" si="2"/>
        <v>105</v>
      </c>
      <c r="G30" s="14">
        <f t="shared" si="3"/>
        <v>109</v>
      </c>
      <c r="H30" s="27" t="str">
        <f t="shared" si="4"/>
        <v>pdf</v>
      </c>
      <c r="I30" s="13" t="s">
        <v>74</v>
      </c>
      <c r="J30" s="13" t="str">
        <f t="shared" si="5"/>
        <v>Electronico</v>
      </c>
      <c r="K30" s="13" t="s">
        <v>36</v>
      </c>
    </row>
    <row r="31" spans="1:11" ht="18.75" customHeight="1">
      <c r="A31" s="11" t="s">
        <v>75</v>
      </c>
      <c r="B31" s="12">
        <v>45503</v>
      </c>
      <c r="C31" s="12">
        <f t="shared" si="0"/>
        <v>45503</v>
      </c>
      <c r="D31" s="13">
        <f t="shared" si="6"/>
        <v>20</v>
      </c>
      <c r="E31" s="13">
        <v>2</v>
      </c>
      <c r="F31" s="14">
        <f t="shared" si="2"/>
        <v>110</v>
      </c>
      <c r="G31" s="14">
        <f t="shared" si="3"/>
        <v>111</v>
      </c>
      <c r="H31" s="27" t="str">
        <f t="shared" si="4"/>
        <v>pdf</v>
      </c>
      <c r="I31" s="13" t="s">
        <v>76</v>
      </c>
      <c r="J31" s="13" t="str">
        <f t="shared" ref="J30:J39" si="7">J30</f>
        <v>Electronico</v>
      </c>
      <c r="K31" s="13" t="s">
        <v>36</v>
      </c>
    </row>
    <row r="32" spans="1:11" ht="18.75" customHeight="1">
      <c r="A32" s="11" t="s">
        <v>77</v>
      </c>
      <c r="B32" s="12">
        <v>45512</v>
      </c>
      <c r="C32" s="12">
        <f t="shared" si="0"/>
        <v>45512</v>
      </c>
      <c r="D32" s="13">
        <f t="shared" si="6"/>
        <v>21</v>
      </c>
      <c r="E32" s="13">
        <v>1</v>
      </c>
      <c r="F32" s="14">
        <f t="shared" si="2"/>
        <v>112</v>
      </c>
      <c r="G32" s="14">
        <f t="shared" si="3"/>
        <v>112</v>
      </c>
      <c r="H32" s="27" t="str">
        <f t="shared" si="4"/>
        <v>pdf</v>
      </c>
      <c r="I32" s="13" t="s">
        <v>78</v>
      </c>
      <c r="J32" s="13" t="str">
        <f t="shared" si="7"/>
        <v>Electronico</v>
      </c>
      <c r="K32" s="13" t="s">
        <v>36</v>
      </c>
    </row>
    <row r="33" spans="1:11" ht="18.75" customHeight="1">
      <c r="A33" s="11" t="s">
        <v>79</v>
      </c>
      <c r="B33" s="12">
        <v>45561</v>
      </c>
      <c r="C33" s="12">
        <f t="shared" si="0"/>
        <v>45561</v>
      </c>
      <c r="D33" s="13">
        <f t="shared" si="6"/>
        <v>22</v>
      </c>
      <c r="E33" s="13">
        <v>15</v>
      </c>
      <c r="F33" s="14">
        <f t="shared" si="2"/>
        <v>113</v>
      </c>
      <c r="G33" s="14">
        <f t="shared" si="3"/>
        <v>127</v>
      </c>
      <c r="H33" s="13" t="str">
        <f t="shared" ref="H30:H39" si="8">H32</f>
        <v>pdf</v>
      </c>
      <c r="I33" s="13" t="s">
        <v>80</v>
      </c>
      <c r="J33" s="13" t="str">
        <f t="shared" si="7"/>
        <v>Electronico</v>
      </c>
      <c r="K33" s="13" t="s">
        <v>81</v>
      </c>
    </row>
    <row r="34" spans="1:11" ht="18.75" customHeight="1">
      <c r="A34" s="11" t="s">
        <v>82</v>
      </c>
      <c r="B34" s="12">
        <v>45562</v>
      </c>
      <c r="C34" s="12">
        <f t="shared" si="0"/>
        <v>45562</v>
      </c>
      <c r="D34" s="13">
        <f t="shared" si="6"/>
        <v>23</v>
      </c>
      <c r="E34" s="13">
        <v>1</v>
      </c>
      <c r="F34" s="14">
        <f t="shared" si="2"/>
        <v>128</v>
      </c>
      <c r="G34" s="14">
        <f t="shared" si="3"/>
        <v>128</v>
      </c>
      <c r="H34" s="13" t="str">
        <f t="shared" si="8"/>
        <v>pdf</v>
      </c>
      <c r="I34" s="13" t="s">
        <v>83</v>
      </c>
      <c r="J34" s="13" t="str">
        <f t="shared" si="7"/>
        <v>Electronico</v>
      </c>
      <c r="K34" s="13" t="s">
        <v>81</v>
      </c>
    </row>
    <row r="35" spans="1:11" ht="18.75" customHeight="1">
      <c r="A35" s="11" t="s">
        <v>84</v>
      </c>
      <c r="B35" s="12">
        <v>45590</v>
      </c>
      <c r="C35" s="12">
        <f t="shared" si="0"/>
        <v>45590</v>
      </c>
      <c r="D35" s="13">
        <f t="shared" si="6"/>
        <v>24</v>
      </c>
      <c r="E35" s="13">
        <v>7</v>
      </c>
      <c r="F35" s="14">
        <f t="shared" si="2"/>
        <v>129</v>
      </c>
      <c r="G35" s="14">
        <f t="shared" si="3"/>
        <v>135</v>
      </c>
      <c r="H35" s="13" t="str">
        <f t="shared" si="8"/>
        <v>pdf</v>
      </c>
      <c r="I35" s="13" t="s">
        <v>85</v>
      </c>
      <c r="J35" s="13" t="str">
        <f t="shared" si="7"/>
        <v>Electronico</v>
      </c>
      <c r="K35" s="13" t="s">
        <v>36</v>
      </c>
    </row>
    <row r="36" spans="1:11" ht="18.75" customHeight="1">
      <c r="A36" s="11" t="s">
        <v>86</v>
      </c>
      <c r="B36" s="12">
        <v>45597</v>
      </c>
      <c r="C36" s="12">
        <f t="shared" si="0"/>
        <v>45597</v>
      </c>
      <c r="D36" s="13">
        <f t="shared" si="6"/>
        <v>25</v>
      </c>
      <c r="E36" s="13">
        <v>1</v>
      </c>
      <c r="F36" s="14">
        <f t="shared" si="2"/>
        <v>136</v>
      </c>
      <c r="G36" s="14">
        <f t="shared" si="3"/>
        <v>136</v>
      </c>
      <c r="H36" s="13" t="str">
        <f t="shared" si="8"/>
        <v>pdf</v>
      </c>
      <c r="I36" s="13" t="s">
        <v>87</v>
      </c>
      <c r="J36" s="13" t="str">
        <f t="shared" si="7"/>
        <v>Electronico</v>
      </c>
      <c r="K36" s="13" t="s">
        <v>88</v>
      </c>
    </row>
    <row r="37" spans="1:11" ht="18.75" customHeight="1">
      <c r="A37" s="11" t="s">
        <v>89</v>
      </c>
      <c r="B37" s="12">
        <v>45629</v>
      </c>
      <c r="C37" s="12">
        <f t="shared" si="0"/>
        <v>45629</v>
      </c>
      <c r="D37" s="13">
        <f t="shared" si="6"/>
        <v>26</v>
      </c>
      <c r="E37" s="13">
        <v>2</v>
      </c>
      <c r="F37" s="14">
        <f>+IF(E37=0,"0",(1+G36))</f>
        <v>137</v>
      </c>
      <c r="G37" s="14">
        <f>+F37+(E37-1)</f>
        <v>138</v>
      </c>
      <c r="H37" s="13" t="str">
        <f t="shared" si="8"/>
        <v>pdf</v>
      </c>
      <c r="I37" s="13" t="s">
        <v>90</v>
      </c>
      <c r="J37" s="13" t="str">
        <f t="shared" si="7"/>
        <v>Electronico</v>
      </c>
      <c r="K37" s="13" t="s">
        <v>88</v>
      </c>
    </row>
    <row r="38" spans="1:11" ht="18.75" customHeight="1">
      <c r="A38" s="11" t="s">
        <v>91</v>
      </c>
      <c r="B38" s="12">
        <v>45632</v>
      </c>
      <c r="C38" s="69">
        <f>B38</f>
        <v>45632</v>
      </c>
      <c r="D38" s="13">
        <f t="shared" si="6"/>
        <v>27</v>
      </c>
      <c r="E38" s="70">
        <v>1</v>
      </c>
      <c r="F38" s="14">
        <f t="shared" ref="F38:F39" si="9">+IF(E38=0,"0",(1+G37))</f>
        <v>139</v>
      </c>
      <c r="G38" s="14">
        <f t="shared" ref="G38:G39" si="10">+F38+(E38-1)</f>
        <v>139</v>
      </c>
      <c r="H38" s="13" t="str">
        <f t="shared" si="8"/>
        <v>pdf</v>
      </c>
      <c r="I38" s="70" t="s">
        <v>92</v>
      </c>
      <c r="J38" s="13" t="str">
        <f t="shared" si="7"/>
        <v>Electronico</v>
      </c>
      <c r="K38" s="13" t="s">
        <v>88</v>
      </c>
    </row>
    <row r="39" spans="1:11" ht="18.75" customHeight="1">
      <c r="A39" s="11"/>
      <c r="B39" s="12"/>
      <c r="C39" s="69"/>
      <c r="D39" s="13">
        <f t="shared" si="6"/>
        <v>28</v>
      </c>
      <c r="E39" s="70"/>
      <c r="F39" s="14" t="str">
        <f t="shared" si="9"/>
        <v>0</v>
      </c>
      <c r="G39" s="14">
        <f t="shared" si="10"/>
        <v>-1</v>
      </c>
      <c r="H39" s="13" t="str">
        <f t="shared" si="8"/>
        <v>pdf</v>
      </c>
      <c r="I39" s="70"/>
      <c r="J39" s="13" t="str">
        <f t="shared" si="7"/>
        <v>Electronico</v>
      </c>
      <c r="K39" s="71"/>
    </row>
    <row r="40" spans="1:11" ht="18.75" customHeight="1">
      <c r="A40" s="16" t="s">
        <v>93</v>
      </c>
      <c r="B40" s="17"/>
      <c r="C40" s="32"/>
      <c r="D40" s="33"/>
      <c r="E40" s="33"/>
      <c r="F40" s="33"/>
      <c r="G40" s="33"/>
      <c r="H40" s="33"/>
      <c r="I40" s="33"/>
      <c r="J40" s="33"/>
      <c r="K40" s="34"/>
    </row>
    <row r="41" spans="1:11" ht="27.75" customHeight="1">
      <c r="A41" s="23" t="s">
        <v>94</v>
      </c>
      <c r="B41" s="30"/>
    </row>
    <row r="42" spans="1:11" ht="12.75" customHeight="1">
      <c r="A42" s="24" t="s">
        <v>95</v>
      </c>
      <c r="B42" s="31"/>
      <c r="G42" s="19"/>
      <c r="H42" s="19"/>
      <c r="I42" s="19"/>
    </row>
  </sheetData>
  <sheetProtection formatCells="0" formatColumns="0" formatRows="0" insertRows="0"/>
  <mergeCells count="18">
    <mergeCell ref="H7:I7"/>
    <mergeCell ref="J7:K7"/>
    <mergeCell ref="B8:F8"/>
    <mergeCell ref="B9:F9"/>
    <mergeCell ref="B41:B42"/>
    <mergeCell ref="C40:K40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K30"/>
  <sheetViews>
    <sheetView showGridLines="0" topLeftCell="A6" zoomScale="90" zoomScaleNormal="90" zoomScaleSheetLayoutView="50" workbookViewId="0">
      <selection activeCell="F11" sqref="F11"/>
    </sheetView>
  </sheetViews>
  <sheetFormatPr defaultColWidth="11.42578125" defaultRowHeight="12.75"/>
  <cols>
    <col min="1" max="1" width="34.5703125" style="18" customWidth="1"/>
    <col min="2" max="2" width="14.28515625" style="18" customWidth="1"/>
    <col min="3" max="3" width="15" style="18" customWidth="1"/>
    <col min="4" max="4" width="11" style="18" customWidth="1"/>
    <col min="5" max="6" width="8.85546875" style="18" customWidth="1"/>
    <col min="7" max="7" width="9.5703125" style="18" customWidth="1"/>
    <col min="8" max="8" width="12.7109375" style="18" customWidth="1"/>
    <col min="9" max="9" width="15.42578125" style="18" customWidth="1"/>
    <col min="10" max="10" width="12.85546875" style="18" customWidth="1"/>
    <col min="11" max="11" width="16" style="18" customWidth="1"/>
    <col min="12" max="16384" width="11.42578125" style="1"/>
  </cols>
  <sheetData>
    <row r="1" spans="1:11" ht="68.2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20.25" customHeight="1">
      <c r="A2" s="2" t="s">
        <v>1</v>
      </c>
      <c r="B2" s="36" t="str">
        <f>'C1'!$B$2:$F$2</f>
        <v>Santiago de cali</v>
      </c>
      <c r="C2" s="37"/>
      <c r="D2" s="37"/>
      <c r="E2" s="37"/>
      <c r="F2" s="38"/>
      <c r="G2" s="3"/>
      <c r="H2" s="39" t="s">
        <v>3</v>
      </c>
      <c r="I2" s="39"/>
      <c r="J2" s="39"/>
      <c r="K2" s="40"/>
    </row>
    <row r="3" spans="1:11" ht="20.25" customHeight="1">
      <c r="A3" s="4" t="s">
        <v>4</v>
      </c>
      <c r="B3" s="41" t="str">
        <f>'C1'!$B$3:$F$3</f>
        <v>Juzgado 25 Civil Municipal de Cali</v>
      </c>
      <c r="C3" s="42"/>
      <c r="D3" s="42"/>
      <c r="E3" s="42"/>
      <c r="F3" s="43"/>
      <c r="G3" s="3"/>
      <c r="H3" s="44" t="s">
        <v>6</v>
      </c>
      <c r="I3" s="45"/>
      <c r="J3" s="48" t="str">
        <f>'C1'!$J$3:$K$4</f>
        <v>SI____     NO _x___</v>
      </c>
      <c r="K3" s="49"/>
    </row>
    <row r="4" spans="1:11" ht="20.25" customHeight="1">
      <c r="A4" s="4" t="s">
        <v>8</v>
      </c>
      <c r="B4" s="41" t="str">
        <f>'C1'!$B$4:$F$4</f>
        <v>Ejecutivo Seguido Verbal</v>
      </c>
      <c r="C4" s="42"/>
      <c r="D4" s="42"/>
      <c r="E4" s="42"/>
      <c r="F4" s="43"/>
      <c r="G4" s="3"/>
      <c r="H4" s="46"/>
      <c r="I4" s="47"/>
      <c r="J4" s="50"/>
      <c r="K4" s="51"/>
    </row>
    <row r="5" spans="1:11" ht="20.25" customHeight="1">
      <c r="A5" s="4" t="s">
        <v>10</v>
      </c>
      <c r="B5" s="52" t="str">
        <f>'C1'!B5:F5</f>
        <v>76001400302520220035999</v>
      </c>
      <c r="C5" s="67"/>
      <c r="D5" s="67"/>
      <c r="E5" s="67"/>
      <c r="F5" s="68"/>
      <c r="G5" s="3"/>
      <c r="H5" s="44" t="s">
        <v>12</v>
      </c>
      <c r="I5" s="45"/>
      <c r="J5" s="55"/>
      <c r="K5" s="56"/>
    </row>
    <row r="6" spans="1:11" ht="29.25" customHeight="1">
      <c r="A6" s="5" t="s">
        <v>13</v>
      </c>
      <c r="B6" s="41" t="str">
        <f>'C1'!$B$6:$F$6</f>
        <v xml:space="preserve">BBVA SEGUROS DE VIDA COLOMBIA S.A. NIT. </v>
      </c>
      <c r="C6" s="42"/>
      <c r="D6" s="42"/>
      <c r="E6" s="42"/>
      <c r="F6" s="43"/>
      <c r="G6" s="3"/>
      <c r="H6" s="46"/>
      <c r="I6" s="47"/>
      <c r="J6" s="57"/>
      <c r="K6" s="58"/>
    </row>
    <row r="7" spans="1:11" ht="29.25" customHeight="1">
      <c r="A7" s="6" t="s">
        <v>15</v>
      </c>
      <c r="B7" s="59" t="str">
        <f>'C1'!$B$7:$F$7</f>
        <v xml:space="preserve">TITO ANDRES LOPEZ SOTO C.C. 94,434,761      JHON FABER GAVIRIA SOTO C.C. 6,361,905 </v>
      </c>
      <c r="C7" s="60"/>
      <c r="D7" s="60"/>
      <c r="E7" s="60"/>
      <c r="F7" s="61"/>
      <c r="G7" s="3"/>
      <c r="H7" s="62" t="s">
        <v>17</v>
      </c>
      <c r="I7" s="62"/>
      <c r="J7" s="63" t="str">
        <f>CONCATENATE("C",B9,";",_xlfn.MAXIFS(G12:G105,G12:G105,"&gt;0"))</f>
        <v>C2;18</v>
      </c>
      <c r="K7" s="63"/>
    </row>
    <row r="8" spans="1:11" ht="29.25" customHeight="1">
      <c r="A8" s="22" t="s">
        <v>18</v>
      </c>
      <c r="B8" s="29"/>
      <c r="C8" s="29"/>
      <c r="D8" s="29"/>
      <c r="E8" s="29"/>
      <c r="F8" s="29"/>
      <c r="G8" s="3"/>
      <c r="H8" s="20"/>
      <c r="I8" s="20"/>
      <c r="J8" s="21"/>
      <c r="K8" s="21"/>
    </row>
    <row r="9" spans="1:11" ht="29.25" customHeight="1">
      <c r="A9" s="22" t="s">
        <v>20</v>
      </c>
      <c r="B9" s="29">
        <v>2</v>
      </c>
      <c r="C9" s="29"/>
      <c r="D9" s="29"/>
      <c r="E9" s="29"/>
      <c r="F9" s="29"/>
      <c r="G9" s="3"/>
      <c r="H9" s="20"/>
      <c r="I9" s="20"/>
      <c r="J9" s="21"/>
      <c r="K9" s="21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5">
      <c r="A11" s="9" t="s">
        <v>21</v>
      </c>
      <c r="B11" s="10" t="s">
        <v>22</v>
      </c>
      <c r="C11" s="10" t="s">
        <v>23</v>
      </c>
      <c r="D11" s="9" t="s">
        <v>24</v>
      </c>
      <c r="E11" s="10" t="s">
        <v>25</v>
      </c>
      <c r="F11" s="10" t="s">
        <v>26</v>
      </c>
      <c r="G11" s="10" t="s">
        <v>27</v>
      </c>
      <c r="H11" s="10" t="s">
        <v>28</v>
      </c>
      <c r="I11" s="10" t="s">
        <v>29</v>
      </c>
      <c r="J11" s="9" t="s">
        <v>30</v>
      </c>
      <c r="K11" s="9" t="s">
        <v>31</v>
      </c>
    </row>
    <row r="12" spans="1:11" ht="18.75" customHeight="1">
      <c r="A12" s="11" t="s">
        <v>96</v>
      </c>
      <c r="B12" s="12">
        <v>45309</v>
      </c>
      <c r="C12" s="12">
        <f>B12</f>
        <v>45309</v>
      </c>
      <c r="D12" s="13">
        <v>1</v>
      </c>
      <c r="E12" s="13">
        <v>17</v>
      </c>
      <c r="F12" s="14" t="str">
        <f>+IF(E12=0,"0","1")</f>
        <v>1</v>
      </c>
      <c r="G12" s="14">
        <f>+F12+(E12-F12)</f>
        <v>17</v>
      </c>
      <c r="H12" s="13" t="s">
        <v>33</v>
      </c>
      <c r="I12" s="13" t="s">
        <v>97</v>
      </c>
      <c r="J12" s="13" t="s">
        <v>35</v>
      </c>
      <c r="K12" s="13" t="s">
        <v>36</v>
      </c>
    </row>
    <row r="13" spans="1:11" ht="18.75" customHeight="1">
      <c r="A13" s="11" t="s">
        <v>98</v>
      </c>
      <c r="B13" s="12">
        <v>45372</v>
      </c>
      <c r="C13" s="12">
        <f t="shared" ref="C13:C27" si="0">B13</f>
        <v>45372</v>
      </c>
      <c r="D13" s="13">
        <f>D12+1</f>
        <v>2</v>
      </c>
      <c r="E13" s="15">
        <v>1</v>
      </c>
      <c r="F13" s="14">
        <f>+IF(E13=0,"0",(1+G12))</f>
        <v>18</v>
      </c>
      <c r="G13" s="14">
        <f>+F13+(E13-1)</f>
        <v>18</v>
      </c>
      <c r="H13" s="13" t="str">
        <f>H12</f>
        <v>pdf</v>
      </c>
      <c r="I13" s="15" t="s">
        <v>99</v>
      </c>
      <c r="J13" s="13" t="str">
        <f>J12</f>
        <v>Electronico</v>
      </c>
      <c r="K13" s="13" t="s">
        <v>36</v>
      </c>
    </row>
    <row r="14" spans="1:11" ht="18.75" customHeight="1">
      <c r="A14" s="11"/>
      <c r="B14" s="12"/>
      <c r="C14" s="12">
        <f t="shared" si="0"/>
        <v>0</v>
      </c>
      <c r="D14" s="13">
        <f t="shared" ref="D14:D27" si="1">D13+1</f>
        <v>3</v>
      </c>
      <c r="E14" s="13"/>
      <c r="F14" s="14" t="str">
        <f t="shared" ref="F14:F27" si="2">+IF(E14=0,"0",(1+G13))</f>
        <v>0</v>
      </c>
      <c r="G14" s="14">
        <f t="shared" ref="G14:G27" si="3">+F14+(E14-1)</f>
        <v>-1</v>
      </c>
      <c r="H14" s="13" t="str">
        <f t="shared" ref="H14:H27" si="4">H13</f>
        <v>pdf</v>
      </c>
      <c r="I14" s="13"/>
      <c r="J14" s="13" t="str">
        <f t="shared" ref="J14:J27" si="5">J13</f>
        <v>Electronico</v>
      </c>
      <c r="K14" s="13"/>
    </row>
    <row r="15" spans="1:11" ht="18.75" customHeight="1">
      <c r="A15" s="11"/>
      <c r="B15" s="12"/>
      <c r="C15" s="12">
        <f t="shared" si="0"/>
        <v>0</v>
      </c>
      <c r="D15" s="13">
        <f t="shared" si="1"/>
        <v>4</v>
      </c>
      <c r="E15" s="13"/>
      <c r="F15" s="14" t="str">
        <f t="shared" si="2"/>
        <v>0</v>
      </c>
      <c r="G15" s="14">
        <f t="shared" si="3"/>
        <v>-1</v>
      </c>
      <c r="H15" s="13" t="str">
        <f t="shared" si="4"/>
        <v>pdf</v>
      </c>
      <c r="I15" s="13"/>
      <c r="J15" s="13" t="str">
        <f t="shared" si="5"/>
        <v>Electronico</v>
      </c>
      <c r="K15" s="13"/>
    </row>
    <row r="16" spans="1:11" ht="18.75" customHeight="1">
      <c r="A16" s="11"/>
      <c r="B16" s="12"/>
      <c r="C16" s="12">
        <f t="shared" si="0"/>
        <v>0</v>
      </c>
      <c r="D16" s="13">
        <f t="shared" si="1"/>
        <v>5</v>
      </c>
      <c r="E16" s="13"/>
      <c r="F16" s="14" t="str">
        <f t="shared" si="2"/>
        <v>0</v>
      </c>
      <c r="G16" s="14">
        <f t="shared" si="3"/>
        <v>-1</v>
      </c>
      <c r="H16" s="13" t="str">
        <f t="shared" si="4"/>
        <v>pdf</v>
      </c>
      <c r="I16" s="13"/>
      <c r="J16" s="13" t="str">
        <f t="shared" si="5"/>
        <v>Electronico</v>
      </c>
      <c r="K16" s="13"/>
    </row>
    <row r="17" spans="1:11" ht="18.75" customHeight="1">
      <c r="A17" s="11"/>
      <c r="B17" s="12"/>
      <c r="C17" s="12">
        <f t="shared" si="0"/>
        <v>0</v>
      </c>
      <c r="D17" s="13">
        <f t="shared" si="1"/>
        <v>6</v>
      </c>
      <c r="E17" s="13"/>
      <c r="F17" s="14" t="str">
        <f t="shared" si="2"/>
        <v>0</v>
      </c>
      <c r="G17" s="14">
        <f t="shared" si="3"/>
        <v>-1</v>
      </c>
      <c r="H17" s="13" t="str">
        <f t="shared" si="4"/>
        <v>pdf</v>
      </c>
      <c r="I17" s="13"/>
      <c r="J17" s="13" t="str">
        <f t="shared" si="5"/>
        <v>Electronico</v>
      </c>
      <c r="K17" s="13"/>
    </row>
    <row r="18" spans="1:11" ht="18.75" customHeight="1">
      <c r="A18" s="11"/>
      <c r="B18" s="12"/>
      <c r="C18" s="12">
        <f t="shared" si="0"/>
        <v>0</v>
      </c>
      <c r="D18" s="13">
        <f t="shared" si="1"/>
        <v>7</v>
      </c>
      <c r="E18" s="13"/>
      <c r="F18" s="14" t="str">
        <f t="shared" si="2"/>
        <v>0</v>
      </c>
      <c r="G18" s="14">
        <f t="shared" si="3"/>
        <v>-1</v>
      </c>
      <c r="H18" s="13" t="str">
        <f t="shared" si="4"/>
        <v>pdf</v>
      </c>
      <c r="I18" s="13"/>
      <c r="J18" s="13" t="str">
        <f t="shared" si="5"/>
        <v>Electronico</v>
      </c>
      <c r="K18" s="13"/>
    </row>
    <row r="19" spans="1:11" ht="18.75" customHeight="1">
      <c r="A19" s="11"/>
      <c r="B19" s="12"/>
      <c r="C19" s="12">
        <f t="shared" si="0"/>
        <v>0</v>
      </c>
      <c r="D19" s="13">
        <f t="shared" si="1"/>
        <v>8</v>
      </c>
      <c r="E19" s="13"/>
      <c r="F19" s="14" t="str">
        <f t="shared" si="2"/>
        <v>0</v>
      </c>
      <c r="G19" s="14">
        <f t="shared" si="3"/>
        <v>-1</v>
      </c>
      <c r="H19" s="13" t="str">
        <f t="shared" si="4"/>
        <v>pdf</v>
      </c>
      <c r="I19" s="13"/>
      <c r="J19" s="13" t="str">
        <f t="shared" si="5"/>
        <v>Electronico</v>
      </c>
      <c r="K19" s="13"/>
    </row>
    <row r="20" spans="1:11" ht="18.75" customHeight="1">
      <c r="A20" s="11"/>
      <c r="B20" s="12"/>
      <c r="C20" s="12">
        <f t="shared" si="0"/>
        <v>0</v>
      </c>
      <c r="D20" s="13">
        <f t="shared" si="1"/>
        <v>9</v>
      </c>
      <c r="E20" s="13"/>
      <c r="F20" s="14" t="str">
        <f t="shared" si="2"/>
        <v>0</v>
      </c>
      <c r="G20" s="14">
        <f t="shared" si="3"/>
        <v>-1</v>
      </c>
      <c r="H20" s="13" t="str">
        <f t="shared" si="4"/>
        <v>pdf</v>
      </c>
      <c r="I20" s="13"/>
      <c r="J20" s="13" t="str">
        <f t="shared" si="5"/>
        <v>Electronico</v>
      </c>
      <c r="K20" s="13"/>
    </row>
    <row r="21" spans="1:11" ht="18.75" customHeight="1">
      <c r="A21" s="11"/>
      <c r="B21" s="12"/>
      <c r="C21" s="12">
        <f t="shared" si="0"/>
        <v>0</v>
      </c>
      <c r="D21" s="13">
        <f t="shared" si="1"/>
        <v>10</v>
      </c>
      <c r="E21" s="13"/>
      <c r="F21" s="14" t="str">
        <f t="shared" si="2"/>
        <v>0</v>
      </c>
      <c r="G21" s="14">
        <f t="shared" si="3"/>
        <v>-1</v>
      </c>
      <c r="H21" s="13" t="str">
        <f t="shared" si="4"/>
        <v>pdf</v>
      </c>
      <c r="I21" s="13"/>
      <c r="J21" s="13" t="str">
        <f t="shared" si="5"/>
        <v>Electronico</v>
      </c>
      <c r="K21" s="13"/>
    </row>
    <row r="22" spans="1:11" ht="18.75" customHeight="1">
      <c r="A22" s="11"/>
      <c r="B22" s="12"/>
      <c r="C22" s="12">
        <f t="shared" si="0"/>
        <v>0</v>
      </c>
      <c r="D22" s="13">
        <f t="shared" si="1"/>
        <v>11</v>
      </c>
      <c r="E22" s="13"/>
      <c r="F22" s="14" t="str">
        <f t="shared" si="2"/>
        <v>0</v>
      </c>
      <c r="G22" s="14">
        <f t="shared" si="3"/>
        <v>-1</v>
      </c>
      <c r="H22" s="13" t="str">
        <f t="shared" si="4"/>
        <v>pdf</v>
      </c>
      <c r="I22" s="13"/>
      <c r="J22" s="13" t="str">
        <f t="shared" si="5"/>
        <v>Electronico</v>
      </c>
      <c r="K22" s="13"/>
    </row>
    <row r="23" spans="1:11" ht="18.75" customHeight="1">
      <c r="A23" s="11"/>
      <c r="B23" s="12"/>
      <c r="C23" s="12">
        <f t="shared" si="0"/>
        <v>0</v>
      </c>
      <c r="D23" s="13">
        <f t="shared" si="1"/>
        <v>12</v>
      </c>
      <c r="E23" s="13"/>
      <c r="F23" s="14" t="str">
        <f t="shared" si="2"/>
        <v>0</v>
      </c>
      <c r="G23" s="14">
        <f t="shared" si="3"/>
        <v>-1</v>
      </c>
      <c r="H23" s="13" t="str">
        <f t="shared" si="4"/>
        <v>pdf</v>
      </c>
      <c r="I23" s="13"/>
      <c r="J23" s="13" t="str">
        <f t="shared" si="5"/>
        <v>Electronico</v>
      </c>
      <c r="K23" s="13"/>
    </row>
    <row r="24" spans="1:11" ht="18.75" customHeight="1">
      <c r="A24" s="11"/>
      <c r="B24" s="12"/>
      <c r="C24" s="12">
        <f t="shared" si="0"/>
        <v>0</v>
      </c>
      <c r="D24" s="13">
        <f t="shared" si="1"/>
        <v>13</v>
      </c>
      <c r="E24" s="13"/>
      <c r="F24" s="14" t="str">
        <f t="shared" si="2"/>
        <v>0</v>
      </c>
      <c r="G24" s="14">
        <f t="shared" si="3"/>
        <v>-1</v>
      </c>
      <c r="H24" s="13" t="str">
        <f t="shared" si="4"/>
        <v>pdf</v>
      </c>
      <c r="I24" s="13"/>
      <c r="J24" s="13" t="str">
        <f t="shared" si="5"/>
        <v>Electronico</v>
      </c>
      <c r="K24" s="13"/>
    </row>
    <row r="25" spans="1:11" ht="18.75" customHeight="1">
      <c r="A25" s="11"/>
      <c r="B25" s="12"/>
      <c r="C25" s="12">
        <f t="shared" si="0"/>
        <v>0</v>
      </c>
      <c r="D25" s="13">
        <f t="shared" si="1"/>
        <v>14</v>
      </c>
      <c r="E25" s="13"/>
      <c r="F25" s="14" t="str">
        <f t="shared" si="2"/>
        <v>0</v>
      </c>
      <c r="G25" s="14">
        <f t="shared" si="3"/>
        <v>-1</v>
      </c>
      <c r="H25" s="13" t="str">
        <f t="shared" si="4"/>
        <v>pdf</v>
      </c>
      <c r="I25" s="13"/>
      <c r="J25" s="13" t="str">
        <f t="shared" si="5"/>
        <v>Electronico</v>
      </c>
      <c r="K25" s="13"/>
    </row>
    <row r="26" spans="1:11" ht="18.75" customHeight="1">
      <c r="A26" s="11"/>
      <c r="B26" s="12"/>
      <c r="C26" s="12">
        <f t="shared" si="0"/>
        <v>0</v>
      </c>
      <c r="D26" s="13">
        <f t="shared" si="1"/>
        <v>15</v>
      </c>
      <c r="E26" s="13"/>
      <c r="F26" s="14" t="str">
        <f t="shared" si="2"/>
        <v>0</v>
      </c>
      <c r="G26" s="14">
        <f t="shared" si="3"/>
        <v>-1</v>
      </c>
      <c r="H26" s="13" t="str">
        <f t="shared" si="4"/>
        <v>pdf</v>
      </c>
      <c r="I26" s="13"/>
      <c r="J26" s="13" t="str">
        <f t="shared" si="5"/>
        <v>Electronico</v>
      </c>
      <c r="K26" s="13"/>
    </row>
    <row r="27" spans="1:11" ht="18.75" customHeight="1">
      <c r="A27" s="11"/>
      <c r="B27" s="12"/>
      <c r="C27" s="12">
        <f t="shared" si="0"/>
        <v>0</v>
      </c>
      <c r="D27" s="13">
        <f t="shared" si="1"/>
        <v>16</v>
      </c>
      <c r="E27" s="13"/>
      <c r="F27" s="14" t="str">
        <f t="shared" si="2"/>
        <v>0</v>
      </c>
      <c r="G27" s="14">
        <f t="shared" si="3"/>
        <v>-1</v>
      </c>
      <c r="H27" s="13" t="str">
        <f t="shared" si="4"/>
        <v>pdf</v>
      </c>
      <c r="I27" s="13"/>
      <c r="J27" s="13" t="str">
        <f t="shared" si="5"/>
        <v>Electronico</v>
      </c>
      <c r="K27" s="13"/>
    </row>
    <row r="28" spans="1:11" ht="18.75" customHeight="1">
      <c r="A28" s="16" t="s">
        <v>93</v>
      </c>
      <c r="B28" s="17"/>
      <c r="C28" s="64"/>
      <c r="D28" s="65"/>
      <c r="E28" s="65"/>
      <c r="F28" s="65"/>
      <c r="G28" s="65"/>
      <c r="H28" s="65"/>
      <c r="I28" s="65"/>
      <c r="J28" s="65"/>
      <c r="K28" s="66"/>
    </row>
    <row r="29" spans="1:11" ht="27.75" customHeight="1">
      <c r="A29" s="23" t="s">
        <v>94</v>
      </c>
      <c r="B29" s="30"/>
    </row>
    <row r="30" spans="1:11" ht="12.75" customHeight="1">
      <c r="A30" s="24" t="s">
        <v>95</v>
      </c>
      <c r="B30" s="31"/>
      <c r="G30" s="19"/>
      <c r="H30" s="19"/>
      <c r="I30" s="19"/>
    </row>
  </sheetData>
  <sheetProtection formatCells="0" formatColumns="0" formatRows="0" insertRows="0"/>
  <mergeCells count="18">
    <mergeCell ref="B29:B30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  <mergeCell ref="H7:I7"/>
    <mergeCell ref="J7:K7"/>
    <mergeCell ref="B8:F8"/>
    <mergeCell ref="B9:F9"/>
    <mergeCell ref="C28:K28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DF054B24E62946878CBD8A9D1A3419" ma:contentTypeVersion="15" ma:contentTypeDescription="Crear nuevo documento." ma:contentTypeScope="" ma:versionID="4141ea2a5337e836640564e55b5c684a">
  <xsd:schema xmlns:xsd="http://www.w3.org/2001/XMLSchema" xmlns:xs="http://www.w3.org/2001/XMLSchema" xmlns:p="http://schemas.microsoft.com/office/2006/metadata/properties" xmlns:ns2="784341a9-7c58-4019-9574-ba3a3a24ec19" xmlns:ns3="1a76db69-e2ae-40bd-8e1e-1286bb728c76" targetNamespace="http://schemas.microsoft.com/office/2006/metadata/properties" ma:root="true" ma:fieldsID="25286a082aa88c350aaf182269836eb7" ns2:_="" ns3:_="">
    <xsd:import namespace="784341a9-7c58-4019-9574-ba3a3a24ec19"/>
    <xsd:import namespace="1a76db69-e2ae-40bd-8e1e-1286bb728c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341a9-7c58-4019-9574-ba3a3a24ec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76db69-e2ae-40bd-8e1e-1286bb728c7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b274b5d-2b3d-4e73-90ac-c3bc26d8a5a2}" ma:internalName="TaxCatchAll" ma:showField="CatchAllData" ma:web="1a76db69-e2ae-40bd-8e1e-1286bb728c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76db69-e2ae-40bd-8e1e-1286bb728c76" xsi:nil="true"/>
    <lcf76f155ced4ddcb4097134ff3c332f xmlns="784341a9-7c58-4019-9574-ba3a3a24ec19">
      <Terms xmlns="http://schemas.microsoft.com/office/infopath/2007/PartnerControls"/>
    </lcf76f155ced4ddcb4097134ff3c332f>
    <SharedWithUsers xmlns="1a76db69-e2ae-40bd-8e1e-1286bb728c76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EDC9BA2-658B-4218-B6D5-6143B229DEC3}"/>
</file>

<file path=customXml/itemProps2.xml><?xml version="1.0" encoding="utf-8"?>
<ds:datastoreItem xmlns:ds="http://schemas.openxmlformats.org/officeDocument/2006/customXml" ds:itemID="{D1774A0B-EDF4-42B3-9D71-E7446D3A4270}"/>
</file>

<file path=customXml/itemProps3.xml><?xml version="1.0" encoding="utf-8"?>
<ds:datastoreItem xmlns:ds="http://schemas.openxmlformats.org/officeDocument/2006/customXml" ds:itemID="{E1273884-3D23-467B-A700-5EA09FE5D2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Windows</dc:creator>
  <cp:keywords/>
  <dc:description/>
  <cp:lastModifiedBy>Juzgado 25 Civil Municipal - Valle del Cauca - Cali</cp:lastModifiedBy>
  <cp:revision/>
  <dcterms:created xsi:type="dcterms:W3CDTF">2020-07-28T22:37:14Z</dcterms:created>
  <dcterms:modified xsi:type="dcterms:W3CDTF">2024-12-06T16:07:51Z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0x01010040DF054B24E62946878CBD8A9D1A3419</vt:lpwstr>
  </property>
  <property fmtid="{D5CDD505-2E9C-101B-9397-08002B2CF9AE}" pid="3" name="Order">
    <vt:r8>27353800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