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angie\Desktop\"/>
    </mc:Choice>
  </mc:AlternateContent>
  <xr:revisionPtr revIDLastSave="0" documentId="8_{6A2AAD75-41A7-4200-AC99-E2F7E72BB28B}" xr6:coauthVersionLast="47" xr6:coauthVersionMax="47" xr10:uidLastSave="{00000000-0000-0000-0000-000000000000}"/>
  <bookViews>
    <workbookView xWindow="-28920" yWindow="3090" windowWidth="29040" windowHeight="15720" firstSheet="2" activeTab="4"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7" l="1"/>
  <c r="B2" i="17"/>
  <c r="B3" i="14"/>
  <c r="B8" i="17"/>
  <c r="B7" i="17"/>
  <c r="B6" i="17"/>
  <c r="B12" i="17" s="1"/>
  <c r="B11" i="17" s="1"/>
  <c r="B15" i="17" s="1"/>
  <c r="B4" i="17"/>
  <c r="B3" i="17"/>
  <c r="B5" i="10"/>
  <c r="B5" i="14" s="1"/>
  <c r="B4" i="10"/>
  <c r="B3" i="10"/>
  <c r="B4" i="14"/>
  <c r="B6" i="14"/>
  <c r="B8" i="14"/>
  <c r="B7" i="14"/>
  <c r="B2" i="14"/>
  <c r="B3" i="12"/>
  <c r="B5" i="12" l="1"/>
  <c r="B12" i="14"/>
  <c r="B2" i="12"/>
  <c r="B7" i="12"/>
  <c r="B6" i="12"/>
  <c r="B4" i="12"/>
  <c r="B11" i="14" l="1"/>
  <c r="B15" i="14" s="1"/>
  <c r="B7" i="10"/>
  <c r="B6" i="10"/>
</calcChain>
</file>

<file path=xl/sharedStrings.xml><?xml version="1.0" encoding="utf-8"?>
<sst xmlns="http://schemas.openxmlformats.org/spreadsheetml/2006/main" count="185" uniqueCount="132">
  <si>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</si>
  <si>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</si>
  <si>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</si>
  <si>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</si>
  <si>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</si>
  <si>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</si>
  <si>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</si>
  <si>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</si>
  <si>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</si>
  <si>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</si>
  <si>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</si>
  <si>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</si>
  <si>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</si>
  <si>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</si>
  <si>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</si>
  <si>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</si>
  <si>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</si>
  <si>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</si>
  <si>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</si>
  <si>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</si>
  <si>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</si>
  <si>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N/A</t>
  </si>
  <si>
    <t>REMISION DE ANTECEDENTES - ABOGADO INTERNO-</t>
  </si>
  <si>
    <t>SINIESTRO - APLICATIVO</t>
  </si>
  <si>
    <t>SINIESTRO 123 LEGIS 123</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</si>
  <si>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</si>
  <si>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</si>
  <si>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</si>
  <si>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</si>
  <si>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</si>
  <si>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</si>
  <si>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</si>
  <si>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</si>
  <si>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</si>
  <si>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</si>
  <si>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</si>
  <si>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</si>
  <si>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</si>
  <si>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</si>
  <si>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</si>
  <si>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</si>
  <si>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</si>
  <si>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</si>
  <si>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</si>
  <si>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</si>
  <si>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</si>
  <si>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</si>
  <si>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</si>
  <si>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</si>
  <si>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</si>
  <si>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</si>
  <si>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</si>
  <si>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</si>
  <si>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</si>
  <si>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</si>
  <si>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</si>
  <si>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</si>
  <si>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</si>
  <si>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</si>
  <si>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</si>
  <si>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</si>
  <si>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</si>
  <si>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</si>
  <si>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</si>
  <si>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</si>
  <si>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</si>
  <si>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</si>
  <si>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</si>
  <si>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</si>
  <si>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</si>
  <si>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</si>
  <si>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</si>
  <si>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</si>
  <si>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</si>
  <si>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</si>
  <si>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</si>
  <si>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</si>
  <si>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</si>
  <si>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</si>
  <si>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</si>
  <si>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</si>
  <si>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</si>
  <si>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</si>
  <si>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</si>
  <si>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</si>
  <si>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</si>
  <si>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</si>
  <si>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</si>
  <si>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</si>
  <si>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</si>
  <si>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</si>
  <si>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</si>
  <si>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</si>
  <si>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</si>
  <si>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</si>
  <si>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</si>
  <si>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</si>
  <si>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</si>
  <si>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</si>
  <si>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</si>
  <si>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</si>
  <si>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</si>
  <si>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</si>
  <si>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</si>
  <si>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</si>
  <si>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</si>
  <si>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</si>
  <si>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</si>
  <si>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</si>
  <si>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</si>
  <si>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</si>
  <si>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</si>
  <si>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</si>
  <si>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</si>
  <si>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</si>
  <si>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</si>
  <si>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</si>
  <si>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</si>
  <si>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</si>
  <si>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</si>
  <si>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</si>
  <si>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PRF-797-2021</t>
  </si>
  <si>
    <t>CONTRALORÍA GENERAL DE RISARALDA</t>
  </si>
  <si>
    <r>
      <t>ALLIANZ SEGUROS (80.00%)</t>
    </r>
    <r>
      <rPr>
        <sz val="11"/>
        <color rgb="FFFF0000"/>
        <rFont val="Calibri"/>
        <family val="2"/>
        <scheme val="minor"/>
      </rPr>
      <t xml:space="preserve"> Y ASEGURADORA SOLIDARIA DE COLOMIA EC (20,00%)</t>
    </r>
  </si>
  <si>
    <t>2018-2020</t>
  </si>
  <si>
    <t>EMPRESA AGUAS Y ASEO DE RISARALDA SA ESP</t>
  </si>
  <si>
    <t>9002592154</t>
  </si>
  <si>
    <t>022410621 / 0</t>
  </si>
  <si>
    <t>MANEJO</t>
  </si>
  <si>
    <t>La contingencia se califica como PROBABLE, considerando que el anexo 0 de la póliza presta cobertura material y temporal, adicionalmente por cuanto la responsabilidad de los imputados no se ha desvirtuado probatoriamente.
La póliza de manejo No. 022410621 anexo 0, expedida por Allianz Seguros S.A., presta cobertura material y temporal. Presta cobertura material porque ofrece amparo de “Manejo”, cubriendo las pérdidas causadas por empleados y/o contratistas de la entidad asegurada, esto es, Aguas y Aseo de Risaralda S.A. E.S.P., calidad que para el momento de los hechos ostentaban los ahora investigados, pues Diana María González Giraldo, fue gerente de la asegurada; Carlos Alberto Arcila Carvajal era profesional especializado supervisor del contrato objeto de irregularidades frente a sus condiciones técnicas, y Javier Alejandro Morales Martínez, era director técnico también supervisor. De otro lado, la póliza presta cobertura temporal dado que se pactó bajo la modalidad de “OCURRENCIA”, amparando los daños que se produzcan por hechos acaecidos durante la vigencia del contrato de seguro, siendo que el hecho investigado es de tracto sucesivo e inicio en el mes de junio de 2018 y terminó el 31 de diciembre de 2019, se tiene que el mismo tuvo lugar dentro del anexo 0 de la póliza No. 022410621, que inició el día 14 de febrero de 2019 y terminó el 13 de febrero de 2020. En relación con el anexo No. 1 de la póliza No. 022410621, de ninguna manera presta cobertura temporal, ya que estuvo vigente desde el 14 de febrero de 2020 y termino el 2 de marzo de 2020, siendo que por su modalidad de ocurrencia no se cubre el hecho que se produzca por fuera de la misma, situación que se indicó a la Contraloría, señalándole la prohibición de acumulación de vigencia de que trata la Circular 005 del 16 de marzo del 2020 proferida por la CGR.
Frente a la responsabilidad de los investigados como empleados de la asegurada al momento de los hechos, es importante señalar que la misma se encuentra ostensiblemente comprometida como quiera que no en pocas ocasiones se ha aceptado que la obra se ejecutó de manera diversa a la que establecía el contrato, así entonces siendo que el ente fiscal imputa la responsabilidad de los imputados a título de culpa grave por deficiencias en los deberes de supervisión del contrato SAMC-EARR007-2018, mediante el cual se llevó a cabo una obra pública consistente en la construcción de viaductos de soporte de tubería de aducción de acueducto Tribunas Córcega; Lo anterior por cuanto incluso en las versiones libres de uno de los funcionarios y del contratista de obra se indicó que la construcción se llevó a cabo sin el cumplimiento de las especificaciones técnicas contenidas en los estudios previos y pliego de condiciones definitivo, siendo que los supervisores dieron viabilidad al pago del valor del contrato al contratista por una obra que no cumplió con las obligaciones convenidas, sin que medien estudios o actas que indiquen tal necesidad, constituyéndose un detrimento por la suma de $77.0150.160 M/Cte., es decir, por el valor total del contrato.
Lo anterior sin perjuicio del carácter contingente del proceso.</t>
  </si>
  <si>
    <t xml:space="preserve">Se toma la totalidad del valor estipulado como detrimento patrimonial, esto es, la suma de $77.015.160 M/Cte., ya que no existe medio que permita disminuirla frente a lo debatido en el proceso. No obstante, la póliza de manejo No. 0022410621, tiene un amparo máximo de $20.000.000 M/Cte., y sumado a ello, ha sido sujeto de pacto de coaseguro con Aseguradora Solidaria de Colombia E.C., la cual asumió el riesgo cedido por el 20% y un 80% en cabeza de Allianz S.A. Así las cosas, a la suma de $20.000.000 M/Cte., se le aplica el 80% del coaseguro, para un valor de $16.000.000 M/Cte., como suma de la posible condena a cargo de Allianz S.A. </t>
  </si>
  <si>
    <t>Se indicó que no hay certeza del daño fiscal por cuanto el contrato se realizó y como se ha mencionado a lo largo de la diligencia, a la fecha sigue funcionando.
Se resaltó que la Contraloría no explicó de forma siquiera sumaria cómo supuestamente las variaciones sufridas técnicamente por el proyecto disminuyeron o desmejoraron la calidad o funcionalidad de la obra generando menoscabo, detrimento o pérdida de los recursos de la entidad pública contratante.
Se refirió que la conducta de los imputados no puede calificarse como dolo o culpa grave pues mostraron tal diligencia que incluso el contrato se terminó por cumplimiento de las obligaciones y la obra sigue funcionando a la fecha; Así mismo se indicó que no es procedente aplicar la presunción de dolo o culpa grave de confomidad con el artículo 118 de la Ley 1474 de 2011.
Se señaló que la vinculación de la aseguradora como tercero civilmente responsable no se hizo en los términos que demanda la normatividad expedida por la CGR, puesto que en el auto de imputación no se realizó ningún análisis siquiera sumario del negocio aseguraticio.
Se indicó que no se realizó el riesgo asegurado como quiera que no se acreditó el daño patrimonial ni la culpa grave/dolo en la conducta.
Se refirió que el anexo No. 1 de la póliza No. 022410621, de ninguna manera presta cobertura temporal, ya que estuvo vigente desde el 14 de febrero de 2020 y termino el 2 de marzo de 2020, siendo que por su modalidad de ocurrencia no se cubre el hecho que se produzca por fuera de la misma, en este sentido se hizo referencia a la prohibición de acumulación de vigencia de que trata la Circular 005 del 16 de marzo del 2020 proferida por la CGR. 
Se informó la existencia de un coaseguro y la inexistencia de solidaridad entre las compañías aseguradoras en los términos del artículo 1092 del CCo.
Se señaló que cualquier eventual condena debe ceñirse al límite de valor asegurado que para el amparo de manejo es de 20 millones de pesos y, a la disponibilidad de valor asegurado.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</si>
</sst>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10" fillId="0" borderId="2" xfId="0" applyFont="1" applyBorder="1" applyAlignment="1">
      <alignment horizontal="justify" vertical="top"/>
    </xf>
    <xf numFmtId="0" fontId="10" fillId="0" borderId="3" xfId="0" applyFon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10" fillId="0" borderId="1" xfId="0" applyFont="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42" fontId="0" fillId="0" borderId="2" xfId="1" applyFont="1" applyBorder="1" applyAlignment="1">
      <alignment horizontal="justify" vertical="top"/>
    </xf>
    <xf numFmtId="42" fontId="0" fillId="0" borderId="3" xfId="1" applyFont="1" applyBorder="1" applyAlignment="1">
      <alignment horizontal="justify" vertical="top"/>
    </xf>
    <xf numFmtId="0" fontId="3" fillId="2" borderId="4" xfId="0" applyFont="1" applyFill="1" applyBorder="1" applyAlignment="1">
      <alignment horizontal="center" vertical="top"/>
    </xf>
    <xf numFmtId="42" fontId="0" fillId="0" borderId="1" xfId="1" applyFon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5" borderId="1" xfId="1" applyFont="1" applyFill="1" applyBorder="1" applyAlignment="1">
      <alignment horizontal="justify" vertical="top"/>
    </xf>
    <xf numFmtId="0" fontId="9" fillId="0" borderId="11" xfId="0" applyFont="1" applyBorder="1" applyAlignment="1">
      <alignment horizontal="center" vertical="center"/>
    </xf>
    <xf numFmtId="0" fontId="0" fillId="0" borderId="1" xfId="0" applyBorder="1" applyAlignment="1" applyProtection="1">
      <alignment horizontal="center" wrapText="1"/>
      <protection locked="0"/>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4140625" defaultRowHeight="14.4" x14ac:dyDescent="0.3"/>
  <sheetData>
    <row r="1" spans="1:1" x14ac:dyDescent="0.3">
      <c r="A1" s="6" t="s">
        <v>0</v>
      </c>
    </row>
    <row r="2" spans="1:1" x14ac:dyDescent="0.3">
      <c r="A2" s="6" t="s">
        <v>1</v>
      </c>
    </row>
    <row r="3" spans="1:1" x14ac:dyDescent="0.3">
      <c r="A3" s="6"/>
    </row>
    <row r="4" spans="1:1" x14ac:dyDescent="0.3">
      <c r="A4" s="6" t="s">
        <v>2</v>
      </c>
    </row>
    <row r="5" spans="1:1" x14ac:dyDescent="0.3">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zoomScale="90" zoomScaleNormal="90" workbookViewId="0">
      <selection activeCell="B17" sqref="B17:C17"/>
    </sheetView>
  </sheetViews>
  <sheetFormatPr baseColWidth="10" defaultColWidth="0" defaultRowHeight="14.4" x14ac:dyDescent="0.3"/>
  <cols>
    <col min="1" max="1" width="46.109375" style="6" bestFit="1" customWidth="1"/>
    <col min="2" max="2" width="63.88671875" style="6" customWidth="1"/>
    <col min="3" max="3" width="19.109375" style="6" customWidth="1"/>
    <col min="4" max="4" width="11.44140625" style="2" hidden="1" customWidth="1"/>
    <col min="5" max="16384" width="11.44140625" style="2" hidden="1"/>
  </cols>
  <sheetData>
    <row r="1" spans="1:3" ht="18" x14ac:dyDescent="0.3">
      <c r="A1" s="49" t="s">
        <v>4</v>
      </c>
      <c r="B1" s="49"/>
      <c r="C1" s="49"/>
    </row>
    <row r="2" spans="1:3" x14ac:dyDescent="0.3">
      <c r="A2" s="5" t="s">
        <v>5</v>
      </c>
      <c r="B2" s="41" t="s">
        <v>121</v>
      </c>
      <c r="C2" s="41"/>
    </row>
    <row r="3" spans="1:3" ht="15" customHeight="1" x14ac:dyDescent="0.3">
      <c r="A3" s="5" t="s">
        <v>6</v>
      </c>
      <c r="B3" s="47" t="s">
        <v>122</v>
      </c>
      <c r="C3" s="48"/>
    </row>
    <row r="4" spans="1:3" x14ac:dyDescent="0.3">
      <c r="A4" s="5" t="s">
        <v>7</v>
      </c>
      <c r="B4" s="45" t="s">
        <v>0</v>
      </c>
      <c r="C4" s="46"/>
    </row>
    <row r="5" spans="1:3" x14ac:dyDescent="0.3">
      <c r="A5" s="5" t="s">
        <v>8</v>
      </c>
      <c r="B5" s="50" t="s">
        <v>3</v>
      </c>
      <c r="C5" s="50"/>
    </row>
    <row r="6" spans="1:3" x14ac:dyDescent="0.3">
      <c r="A6" s="5" t="s">
        <v>9</v>
      </c>
      <c r="B6" s="51" t="s">
        <v>125</v>
      </c>
      <c r="C6" s="52"/>
    </row>
    <row r="7" spans="1:3" x14ac:dyDescent="0.3">
      <c r="A7" s="5" t="s">
        <v>10</v>
      </c>
      <c r="B7" s="53">
        <v>77015160</v>
      </c>
      <c r="C7" s="41"/>
    </row>
    <row r="8" spans="1:3" x14ac:dyDescent="0.3">
      <c r="A8" s="35" t="s">
        <v>11</v>
      </c>
      <c r="B8" s="41" t="s">
        <v>123</v>
      </c>
      <c r="C8" s="41"/>
    </row>
    <row r="9" spans="1:3" x14ac:dyDescent="0.3">
      <c r="A9" s="5" t="s">
        <v>12</v>
      </c>
      <c r="B9" s="37" t="s">
        <v>124</v>
      </c>
      <c r="C9" s="38"/>
    </row>
    <row r="10" spans="1:3" x14ac:dyDescent="0.3">
      <c r="A10" s="42" t="s">
        <v>13</v>
      </c>
      <c r="B10" s="43"/>
      <c r="C10" s="41"/>
    </row>
    <row r="11" spans="1:3" ht="30" customHeight="1" x14ac:dyDescent="0.3">
      <c r="A11" s="42"/>
      <c r="B11" s="41"/>
      <c r="C11" s="41"/>
    </row>
    <row r="12" spans="1:3" x14ac:dyDescent="0.3">
      <c r="A12" s="42"/>
      <c r="B12" s="41"/>
      <c r="C12" s="41"/>
    </row>
    <row r="13" spans="1:3" x14ac:dyDescent="0.3">
      <c r="A13" s="5" t="s">
        <v>14</v>
      </c>
      <c r="B13" s="41" t="s">
        <v>125</v>
      </c>
      <c r="C13" s="41"/>
    </row>
    <row r="14" spans="1:3" ht="17.25" customHeight="1" x14ac:dyDescent="0.3">
      <c r="A14" s="5" t="s">
        <v>15</v>
      </c>
      <c r="B14" s="44" t="s">
        <v>126</v>
      </c>
      <c r="C14" s="44"/>
    </row>
    <row r="15" spans="1:3" ht="15.75" customHeight="1" x14ac:dyDescent="0.3">
      <c r="A15" s="5" t="s">
        <v>16</v>
      </c>
      <c r="B15" s="44" t="s">
        <v>127</v>
      </c>
      <c r="C15" s="44"/>
    </row>
    <row r="16" spans="1:3" ht="33" customHeight="1" x14ac:dyDescent="0.3">
      <c r="A16" s="5" t="s">
        <v>17</v>
      </c>
      <c r="B16" s="37" t="s">
        <v>128</v>
      </c>
      <c r="C16" s="38"/>
    </row>
    <row r="17" spans="1:3" ht="18.75" customHeight="1" x14ac:dyDescent="0.3">
      <c r="A17" s="5" t="s">
        <v>18</v>
      </c>
      <c r="B17" s="39"/>
      <c r="C17" s="40"/>
    </row>
    <row r="18" spans="1:3" x14ac:dyDescent="0.3">
      <c r="A18" s="5" t="s">
        <v>19</v>
      </c>
      <c r="B18" s="39"/>
      <c r="C18" s="40"/>
    </row>
    <row r="19" spans="1:3" x14ac:dyDescent="0.3">
      <c r="A19" s="5" t="s">
        <v>20</v>
      </c>
      <c r="B19" s="41" t="s">
        <v>21</v>
      </c>
      <c r="C19" s="41"/>
    </row>
  </sheetData>
  <mergeCells count="18">
    <mergeCell ref="B8:C8"/>
    <mergeCell ref="B4:C4"/>
    <mergeCell ref="B3:C3"/>
    <mergeCell ref="A1:C1"/>
    <mergeCell ref="B2:C2"/>
    <mergeCell ref="B5:C5"/>
    <mergeCell ref="B6:C6"/>
    <mergeCell ref="B7:C7"/>
    <mergeCell ref="B9:C9"/>
    <mergeCell ref="B16:C16"/>
    <mergeCell ref="B18:C18"/>
    <mergeCell ref="B19:C19"/>
    <mergeCell ref="A10:A12"/>
    <mergeCell ref="B10:C12"/>
    <mergeCell ref="B13:C13"/>
    <mergeCell ref="B14:C14"/>
    <mergeCell ref="B15:C15"/>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9"/>
  <sheetViews>
    <sheetView zoomScale="90" zoomScaleNormal="90" workbookViewId="0">
      <selection activeCell="B12" sqref="B12:C12"/>
    </sheetView>
  </sheetViews>
  <sheetFormatPr baseColWidth="10" defaultColWidth="0" defaultRowHeight="14.4" x14ac:dyDescent="0.3"/>
  <cols>
    <col min="1" max="1" width="44.44140625" customWidth="1"/>
    <col min="2" max="2" width="36.33203125" customWidth="1"/>
    <col min="3" max="3" width="64.44140625" customWidth="1"/>
    <col min="4" max="16384" width="11.44140625" hidden="1"/>
  </cols>
  <sheetData>
    <row r="1" spans="1:3" ht="18" x14ac:dyDescent="0.3">
      <c r="A1" s="62" t="s">
        <v>22</v>
      </c>
      <c r="B1" s="62"/>
      <c r="C1" s="62"/>
    </row>
    <row r="2" spans="1:3" x14ac:dyDescent="0.3">
      <c r="A2" s="15" t="s">
        <v>23</v>
      </c>
      <c r="B2" s="56" t="s">
        <v>24</v>
      </c>
      <c r="C2" s="57"/>
    </row>
    <row r="3" spans="1:3" s="25" customFormat="1" x14ac:dyDescent="0.3">
      <c r="A3" s="5" t="s">
        <v>5</v>
      </c>
      <c r="B3" s="41" t="str">
        <f>'GENERALES NOTA 322'!B2:C2</f>
        <v>PRF-797-2021</v>
      </c>
      <c r="C3" s="41"/>
    </row>
    <row r="4" spans="1:3" s="2" customFormat="1" ht="14.4" customHeight="1" x14ac:dyDescent="0.3">
      <c r="A4" s="5" t="s">
        <v>6</v>
      </c>
      <c r="B4" s="41" t="str">
        <f>'GENERALES NOTA 322'!B3:C3</f>
        <v>CONTRALORÍA GENERAL DE RISARALDA</v>
      </c>
      <c r="C4" s="41"/>
    </row>
    <row r="5" spans="1:3" s="2" customFormat="1" x14ac:dyDescent="0.3">
      <c r="A5" s="5" t="s">
        <v>9</v>
      </c>
      <c r="B5" s="41" t="str">
        <f>'GENERALES NOTA 322'!B6:C6</f>
        <v>EMPRESA AGUAS Y ASEO DE RISARALDA SA ESP</v>
      </c>
      <c r="C5" s="41"/>
    </row>
    <row r="6" spans="1:3" s="2" customFormat="1" x14ac:dyDescent="0.3">
      <c r="A6" s="5" t="s">
        <v>10</v>
      </c>
      <c r="B6" s="63">
        <f>'GENERALES NOTA 322'!B7:C7</f>
        <v>77015160</v>
      </c>
      <c r="C6" s="63"/>
    </row>
    <row r="7" spans="1:3" s="2" customFormat="1" x14ac:dyDescent="0.3">
      <c r="A7" s="5" t="s">
        <v>11</v>
      </c>
      <c r="B7" s="41" t="str">
        <f>'GENERALES NOTA 322'!B8:C8</f>
        <v>ALLIANZ SEGUROS (80.00%) Y ASEGURADORA SOLIDARIA DE COLOMIA EC (20,00%)</v>
      </c>
      <c r="C7" s="41"/>
    </row>
    <row r="8" spans="1:3" x14ac:dyDescent="0.3">
      <c r="A8" s="12" t="s">
        <v>25</v>
      </c>
      <c r="B8" s="41"/>
      <c r="C8" s="41"/>
    </row>
    <row r="9" spans="1:3" x14ac:dyDescent="0.3">
      <c r="A9" s="12" t="s">
        <v>26</v>
      </c>
      <c r="B9" s="41"/>
      <c r="C9" s="41"/>
    </row>
    <row r="10" spans="1:3" x14ac:dyDescent="0.3">
      <c r="A10" s="12" t="s">
        <v>27</v>
      </c>
      <c r="B10" s="60">
        <v>20000000</v>
      </c>
      <c r="C10" s="61"/>
    </row>
    <row r="11" spans="1:3" x14ac:dyDescent="0.3">
      <c r="A11" s="12" t="s">
        <v>28</v>
      </c>
      <c r="B11" s="47"/>
      <c r="C11" s="48"/>
    </row>
    <row r="12" spans="1:3" x14ac:dyDescent="0.3">
      <c r="A12" s="12" t="s">
        <v>29</v>
      </c>
      <c r="B12" s="41"/>
      <c r="C12" s="41"/>
    </row>
    <row r="13" spans="1:3" x14ac:dyDescent="0.3">
      <c r="A13" s="12" t="s">
        <v>30</v>
      </c>
      <c r="B13" s="41"/>
      <c r="C13" s="41"/>
    </row>
    <row r="14" spans="1:3" x14ac:dyDescent="0.3">
      <c r="A14" s="12" t="s">
        <v>31</v>
      </c>
      <c r="B14" s="41"/>
      <c r="C14" s="41"/>
    </row>
    <row r="15" spans="1:3" x14ac:dyDescent="0.3">
      <c r="A15" s="64" t="s">
        <v>32</v>
      </c>
      <c r="B15" s="41"/>
      <c r="C15" s="41"/>
    </row>
    <row r="16" spans="1:3" x14ac:dyDescent="0.3">
      <c r="A16" s="65"/>
      <c r="B16" s="8" t="s">
        <v>33</v>
      </c>
      <c r="C16" s="9" t="s">
        <v>34</v>
      </c>
    </row>
    <row r="17" spans="1:3" x14ac:dyDescent="0.3">
      <c r="A17" s="65"/>
      <c r="B17" s="10"/>
      <c r="C17" s="10"/>
    </row>
    <row r="18" spans="1:3" x14ac:dyDescent="0.3">
      <c r="A18" s="65"/>
      <c r="B18" s="10"/>
      <c r="C18" s="10"/>
    </row>
    <row r="19" spans="1:3" x14ac:dyDescent="0.3">
      <c r="A19" s="65"/>
      <c r="B19" s="10"/>
      <c r="C19" s="10"/>
    </row>
    <row r="20" spans="1:3" x14ac:dyDescent="0.3">
      <c r="A20" s="12" t="s">
        <v>35</v>
      </c>
      <c r="B20" s="41"/>
      <c r="C20" s="41"/>
    </row>
    <row r="21" spans="1:3" x14ac:dyDescent="0.3">
      <c r="A21" s="12" t="s">
        <v>36</v>
      </c>
      <c r="B21" s="47"/>
      <c r="C21" s="48"/>
    </row>
    <row r="22" spans="1:3" x14ac:dyDescent="0.3">
      <c r="A22" s="11" t="s">
        <v>37</v>
      </c>
      <c r="B22" s="41"/>
      <c r="C22" s="41"/>
    </row>
    <row r="23" spans="1:3" x14ac:dyDescent="0.3">
      <c r="A23" s="59" t="s">
        <v>38</v>
      </c>
      <c r="B23" s="59"/>
      <c r="C23" s="59"/>
    </row>
    <row r="24" spans="1:3" x14ac:dyDescent="0.3">
      <c r="A24" s="39" t="s">
        <v>39</v>
      </c>
      <c r="B24" s="40"/>
      <c r="C24" s="22"/>
    </row>
    <row r="25" spans="1:3" x14ac:dyDescent="0.3">
      <c r="A25" s="39" t="s">
        <v>40</v>
      </c>
      <c r="B25" s="40"/>
      <c r="C25" s="22"/>
    </row>
    <row r="26" spans="1:3" x14ac:dyDescent="0.3">
      <c r="A26" s="39" t="s">
        <v>41</v>
      </c>
      <c r="B26" s="40"/>
      <c r="C26" s="23"/>
    </row>
    <row r="27" spans="1:3" x14ac:dyDescent="0.3">
      <c r="A27" s="16" t="s">
        <v>42</v>
      </c>
      <c r="B27" s="17"/>
      <c r="C27" s="22"/>
    </row>
    <row r="28" spans="1:3" x14ac:dyDescent="0.3">
      <c r="A28" s="39" t="s">
        <v>43</v>
      </c>
      <c r="B28" s="40"/>
      <c r="C28" s="22"/>
    </row>
    <row r="29" spans="1:3" x14ac:dyDescent="0.3">
      <c r="A29" s="39" t="s">
        <v>44</v>
      </c>
      <c r="B29" s="40"/>
      <c r="C29" s="36"/>
    </row>
    <row r="30" spans="1:3" x14ac:dyDescent="0.3">
      <c r="A30" s="39" t="s">
        <v>45</v>
      </c>
      <c r="B30" s="40"/>
      <c r="C30" s="22"/>
    </row>
    <row r="31" spans="1:3" x14ac:dyDescent="0.3">
      <c r="A31" s="56" t="s">
        <v>46</v>
      </c>
      <c r="B31" s="57"/>
      <c r="C31" s="24"/>
    </row>
    <row r="32" spans="1:3" x14ac:dyDescent="0.3">
      <c r="A32" s="58" t="s">
        <v>47</v>
      </c>
      <c r="B32" s="58"/>
      <c r="C32" s="58"/>
    </row>
    <row r="33" spans="1:3" x14ac:dyDescent="0.3">
      <c r="A33" s="54" t="s">
        <v>48</v>
      </c>
      <c r="B33" s="54"/>
      <c r="C33" s="10"/>
    </row>
    <row r="34" spans="1:3" x14ac:dyDescent="0.3">
      <c r="A34" s="54" t="s">
        <v>49</v>
      </c>
      <c r="B34" s="54"/>
      <c r="C34" s="10"/>
    </row>
    <row r="35" spans="1:3" x14ac:dyDescent="0.3">
      <c r="A35" s="54" t="s">
        <v>50</v>
      </c>
      <c r="B35" s="54"/>
      <c r="C35" s="10"/>
    </row>
    <row r="36" spans="1:3" x14ac:dyDescent="0.3">
      <c r="A36" s="54" t="s">
        <v>51</v>
      </c>
      <c r="B36" s="54"/>
      <c r="C36" s="10"/>
    </row>
    <row r="37" spans="1:3" x14ac:dyDescent="0.3">
      <c r="A37" s="54" t="s">
        <v>52</v>
      </c>
      <c r="B37" s="54"/>
      <c r="C37" s="10"/>
    </row>
    <row r="38" spans="1:3" x14ac:dyDescent="0.3">
      <c r="A38" s="54" t="s">
        <v>53</v>
      </c>
      <c r="B38" s="54"/>
      <c r="C38" s="10"/>
    </row>
    <row r="39" spans="1:3" x14ac:dyDescent="0.3">
      <c r="A39" s="54" t="s">
        <v>54</v>
      </c>
      <c r="B39" s="54"/>
      <c r="C39" s="10"/>
    </row>
    <row r="40" spans="1:3" x14ac:dyDescent="0.3">
      <c r="A40" s="54" t="s">
        <v>55</v>
      </c>
      <c r="B40" s="54"/>
      <c r="C40" s="10"/>
    </row>
    <row r="41" spans="1:3" x14ac:dyDescent="0.3">
      <c r="A41" s="54" t="s">
        <v>56</v>
      </c>
      <c r="B41" s="54"/>
      <c r="C41" s="10"/>
    </row>
    <row r="42" spans="1:3" x14ac:dyDescent="0.3">
      <c r="A42" s="54" t="s">
        <v>57</v>
      </c>
      <c r="B42" s="54"/>
      <c r="C42" s="10"/>
    </row>
    <row r="43" spans="1:3" x14ac:dyDescent="0.3">
      <c r="A43" s="54" t="s">
        <v>58</v>
      </c>
      <c r="B43" s="54"/>
      <c r="C43" s="10"/>
    </row>
    <row r="44" spans="1:3" x14ac:dyDescent="0.3">
      <c r="A44" s="54" t="s">
        <v>59</v>
      </c>
      <c r="B44" s="54"/>
      <c r="C44" s="10"/>
    </row>
    <row r="45" spans="1:3" x14ac:dyDescent="0.3">
      <c r="A45" s="54" t="s">
        <v>60</v>
      </c>
      <c r="B45" s="54"/>
      <c r="C45" s="10"/>
    </row>
    <row r="46" spans="1:3" x14ac:dyDescent="0.3">
      <c r="A46" s="54" t="s">
        <v>61</v>
      </c>
      <c r="B46" s="54"/>
      <c r="C46" s="10"/>
    </row>
    <row r="47" spans="1:3" x14ac:dyDescent="0.3">
      <c r="A47" s="54" t="s">
        <v>62</v>
      </c>
      <c r="B47" s="54"/>
      <c r="C47" s="10"/>
    </row>
    <row r="48" spans="1:3" x14ac:dyDescent="0.3">
      <c r="A48" s="54" t="s">
        <v>63</v>
      </c>
      <c r="B48" s="54"/>
      <c r="C48" s="10"/>
    </row>
    <row r="49" spans="1:3" x14ac:dyDescent="0.3">
      <c r="A49" s="55"/>
      <c r="B49" s="55"/>
      <c r="C49" s="10"/>
    </row>
  </sheetData>
  <mergeCells count="45">
    <mergeCell ref="B10:C10"/>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 ref="B20:C20"/>
    <mergeCell ref="B21:C21"/>
    <mergeCell ref="B22:C22"/>
    <mergeCell ref="A23:C23"/>
    <mergeCell ref="A24:B24"/>
    <mergeCell ref="A25:B25"/>
    <mergeCell ref="A43:B43"/>
    <mergeCell ref="A37:B37"/>
    <mergeCell ref="A32:C32"/>
    <mergeCell ref="A33:B33"/>
    <mergeCell ref="A34:B34"/>
    <mergeCell ref="A35:B35"/>
    <mergeCell ref="A36:B36"/>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6" sqref="B6:C6"/>
    </sheetView>
  </sheetViews>
  <sheetFormatPr baseColWidth="10" defaultColWidth="0" defaultRowHeight="14.4" x14ac:dyDescent="0.3"/>
  <cols>
    <col min="1" max="1" width="41.88671875" style="31" customWidth="1"/>
    <col min="2" max="2" width="30.5546875" style="31" customWidth="1"/>
    <col min="3" max="3" width="76.109375" style="31" customWidth="1"/>
    <col min="4" max="8" width="11.44140625" hidden="1" customWidth="1"/>
    <col min="9" max="9" width="12" hidden="1" customWidth="1"/>
    <col min="10" max="10" width="11.44140625" hidden="1"/>
    <col min="11" max="11" width="5" hidden="1"/>
    <col min="12" max="16383" width="11.44140625" hidden="1"/>
    <col min="16384" max="16384" width="6.88671875" hidden="1"/>
  </cols>
  <sheetData>
    <row r="1" spans="1:6" ht="18" x14ac:dyDescent="0.3">
      <c r="A1" s="67" t="s">
        <v>64</v>
      </c>
      <c r="B1" s="67"/>
      <c r="C1" s="67"/>
    </row>
    <row r="2" spans="1:6" x14ac:dyDescent="0.3">
      <c r="A2" s="27" t="s">
        <v>23</v>
      </c>
      <c r="B2" s="68" t="str">
        <f>'GENERALES NOTA 321'!B2:C2</f>
        <v>SINIESTRO 123 LEGIS 123</v>
      </c>
      <c r="C2" s="69"/>
    </row>
    <row r="3" spans="1:6" x14ac:dyDescent="0.3">
      <c r="A3" s="28" t="s">
        <v>5</v>
      </c>
      <c r="B3" s="70" t="str">
        <f>'GENERALES NOTA 322'!B2:C2</f>
        <v>PRF-797-2021</v>
      </c>
      <c r="C3" s="71"/>
    </row>
    <row r="4" spans="1:6" s="2" customFormat="1" x14ac:dyDescent="0.3">
      <c r="A4" s="29" t="s">
        <v>6</v>
      </c>
      <c r="B4" s="72" t="str">
        <f>'GENERALES NOTA 322'!B3:C3</f>
        <v>CONTRALORÍA GENERAL DE RISARALDA</v>
      </c>
      <c r="C4" s="72"/>
    </row>
    <row r="5" spans="1:6" s="2" customFormat="1" x14ac:dyDescent="0.3">
      <c r="A5" s="29" t="s">
        <v>9</v>
      </c>
      <c r="B5" s="68" t="str">
        <f>'GENERALES NOTA 321'!B5:C5</f>
        <v>EMPRESA AGUAS Y ASEO DE RISARALDA SA ESP</v>
      </c>
      <c r="C5" s="69"/>
    </row>
    <row r="6" spans="1:6" s="2" customFormat="1" x14ac:dyDescent="0.3">
      <c r="A6" s="5" t="s">
        <v>65</v>
      </c>
      <c r="B6" s="73">
        <f>'GENERALES NOTA 321'!B10:C10</f>
        <v>20000000</v>
      </c>
      <c r="C6" s="74"/>
    </row>
    <row r="7" spans="1:6" s="2" customFormat="1" x14ac:dyDescent="0.3">
      <c r="A7" s="5" t="s">
        <v>10</v>
      </c>
      <c r="B7" s="66">
        <f>'GENERALES NOTA 322'!B7:C7</f>
        <v>77015160</v>
      </c>
      <c r="C7" s="66"/>
    </row>
    <row r="8" spans="1:6" s="2" customFormat="1" x14ac:dyDescent="0.3">
      <c r="A8" s="29" t="s">
        <v>11</v>
      </c>
      <c r="B8" s="72" t="str">
        <f>'GENERALES NOTA 322'!B8:C8</f>
        <v>ALLIANZ SEGUROS (80.00%) Y ASEGURADORA SOLIDARIA DE COLOMIA EC (20,00%)</v>
      </c>
      <c r="C8" s="72"/>
    </row>
    <row r="9" spans="1:6" ht="23.25" customHeight="1" x14ac:dyDescent="0.3">
      <c r="A9" s="30" t="s">
        <v>66</v>
      </c>
      <c r="B9" s="70" t="s">
        <v>67</v>
      </c>
      <c r="C9" s="71"/>
    </row>
    <row r="10" spans="1:6" ht="57.6" x14ac:dyDescent="0.3">
      <c r="A10" s="29" t="s">
        <v>68</v>
      </c>
      <c r="B10" s="76"/>
      <c r="C10" s="77"/>
      <c r="E10" t="s">
        <v>69</v>
      </c>
      <c r="F10" s="14">
        <v>0.7</v>
      </c>
    </row>
    <row r="11" spans="1:6" x14ac:dyDescent="0.3">
      <c r="A11" s="34" t="s">
        <v>70</v>
      </c>
      <c r="B11" s="78">
        <f>(B12-B14)*B13</f>
        <v>20000000</v>
      </c>
      <c r="C11" s="79"/>
      <c r="E11" t="s">
        <v>67</v>
      </c>
      <c r="F11" s="14">
        <v>0.3</v>
      </c>
    </row>
    <row r="12" spans="1:6" x14ac:dyDescent="0.3">
      <c r="A12" s="13" t="s">
        <v>71</v>
      </c>
      <c r="B12" s="82">
        <f>MIN(B6,B7)</f>
        <v>20000000</v>
      </c>
      <c r="C12" s="83"/>
      <c r="F12" s="14"/>
    </row>
    <row r="13" spans="1:6" x14ac:dyDescent="0.3">
      <c r="A13" s="30" t="s">
        <v>32</v>
      </c>
      <c r="B13" s="84">
        <v>1</v>
      </c>
      <c r="C13" s="84"/>
      <c r="F13" s="14"/>
    </row>
    <row r="14" spans="1:6" x14ac:dyDescent="0.3">
      <c r="A14" s="30" t="s">
        <v>72</v>
      </c>
      <c r="B14" s="85">
        <v>0</v>
      </c>
      <c r="C14" s="86"/>
      <c r="F14" s="14"/>
    </row>
    <row r="15" spans="1:6" x14ac:dyDescent="0.3">
      <c r="A15" s="33" t="s">
        <v>73</v>
      </c>
      <c r="B15" s="80">
        <f>IFERROR(B11*(VLOOKUP(B9,E10:F15,2,0)),16666)</f>
        <v>6000000</v>
      </c>
      <c r="C15" s="81"/>
    </row>
    <row r="16" spans="1:6" ht="180" customHeight="1" x14ac:dyDescent="0.3">
      <c r="A16" s="29" t="s">
        <v>74</v>
      </c>
      <c r="B16" s="70"/>
      <c r="C16" s="71"/>
    </row>
    <row r="17" spans="1:3" ht="86.4" x14ac:dyDescent="0.3">
      <c r="A17" s="29" t="s">
        <v>75</v>
      </c>
      <c r="B17" s="75"/>
      <c r="C17" s="75"/>
    </row>
    <row r="19" spans="1:3" x14ac:dyDescent="0.3">
      <c r="B19" s="32"/>
      <c r="C19" s="32"/>
    </row>
    <row r="20" spans="1:3" x14ac:dyDescent="0.3">
      <c r="B20" s="32"/>
      <c r="C20" s="32"/>
    </row>
    <row r="21" spans="1:3" x14ac:dyDescent="0.3">
      <c r="B21" s="32"/>
      <c r="C21" s="32"/>
    </row>
    <row r="22" spans="1:3" x14ac:dyDescent="0.3">
      <c r="B22" s="32"/>
      <c r="C22" s="32"/>
    </row>
    <row r="23" spans="1:3" x14ac:dyDescent="0.3">
      <c r="B23" s="32"/>
      <c r="C23" s="32"/>
    </row>
    <row r="24" spans="1:3" x14ac:dyDescent="0.3">
      <c r="B24" s="32"/>
      <c r="C24" s="32"/>
    </row>
    <row r="25" spans="1:3" x14ac:dyDescent="0.3">
      <c r="B25" s="32"/>
      <c r="C25" s="32"/>
    </row>
    <row r="26" spans="1:3" x14ac:dyDescent="0.3">
      <c r="B26" s="32"/>
      <c r="C26" s="32"/>
    </row>
    <row r="27" spans="1:3" x14ac:dyDescent="0.3">
      <c r="B27" s="32"/>
      <c r="C27" s="32"/>
    </row>
    <row r="28" spans="1:3" x14ac:dyDescent="0.3">
      <c r="B28" s="32"/>
      <c r="C28" s="32"/>
    </row>
    <row r="29" spans="1:3" x14ac:dyDescent="0.3">
      <c r="B29" s="32"/>
      <c r="C29" s="32"/>
    </row>
    <row r="30" spans="1:3" x14ac:dyDescent="0.3">
      <c r="B30" s="32"/>
      <c r="C30" s="32"/>
    </row>
    <row r="31" spans="1:3" x14ac:dyDescent="0.3">
      <c r="B31" s="32"/>
      <c r="C31" s="32"/>
    </row>
    <row r="32" spans="1:3" x14ac:dyDescent="0.3">
      <c r="B32" s="32"/>
      <c r="C32" s="32"/>
    </row>
    <row r="33" spans="2:3" x14ac:dyDescent="0.3">
      <c r="B33" s="32"/>
      <c r="C33" s="32"/>
    </row>
    <row r="34" spans="2:3" x14ac:dyDescent="0.3">
      <c r="B34" s="32"/>
      <c r="C34" s="32"/>
    </row>
    <row r="35" spans="2:3" x14ac:dyDescent="0.3">
      <c r="B35" s="32"/>
      <c r="C35" s="32"/>
    </row>
    <row r="36" spans="2:3" x14ac:dyDescent="0.3">
      <c r="B36" s="32"/>
      <c r="C36" s="32"/>
    </row>
    <row r="37" spans="2:3" x14ac:dyDescent="0.3">
      <c r="B37" s="32"/>
      <c r="C37" s="32"/>
    </row>
    <row r="38" spans="2:3" x14ac:dyDescent="0.3">
      <c r="B38" s="32"/>
      <c r="C38" s="32"/>
    </row>
    <row r="39" spans="2:3" x14ac:dyDescent="0.3">
      <c r="B39" s="32"/>
      <c r="C39" s="32"/>
    </row>
    <row r="40" spans="2:3" x14ac:dyDescent="0.3">
      <c r="B40" s="32"/>
      <c r="C40" s="32"/>
    </row>
    <row r="41" spans="2:3" x14ac:dyDescent="0.3">
      <c r="B41" s="32"/>
      <c r="C41" s="32"/>
    </row>
    <row r="42" spans="2:3" x14ac:dyDescent="0.3">
      <c r="B42" s="32"/>
      <c r="C42" s="32"/>
    </row>
    <row r="43" spans="2:3" x14ac:dyDescent="0.3">
      <c r="B43" s="32"/>
      <c r="C43" s="32"/>
    </row>
    <row r="44" spans="2:3" x14ac:dyDescent="0.3">
      <c r="B44" s="32"/>
      <c r="C44" s="32"/>
    </row>
    <row r="45" spans="2:3" x14ac:dyDescent="0.3">
      <c r="B45" s="32"/>
      <c r="C45" s="32"/>
    </row>
    <row r="46" spans="2:3" x14ac:dyDescent="0.3">
      <c r="B46" s="32"/>
      <c r="C46" s="32"/>
    </row>
    <row r="47" spans="2:3" x14ac:dyDescent="0.3">
      <c r="B47" s="32"/>
      <c r="C47" s="32"/>
    </row>
    <row r="48" spans="2:3" x14ac:dyDescent="0.3">
      <c r="B48" s="32"/>
      <c r="C48" s="32"/>
    </row>
    <row r="49" spans="2:3" x14ac:dyDescent="0.3">
      <c r="B49" s="32"/>
      <c r="C49" s="32"/>
    </row>
    <row r="50" spans="2:3" x14ac:dyDescent="0.3">
      <c r="B50" s="32"/>
      <c r="C50" s="32"/>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tabSelected="1" zoomScale="70" zoomScaleNormal="70" workbookViewId="0">
      <selection activeCell="B3" sqref="B3:C3"/>
    </sheetView>
  </sheetViews>
  <sheetFormatPr baseColWidth="10" defaultColWidth="0" defaultRowHeight="14.4" x14ac:dyDescent="0.3"/>
  <cols>
    <col min="1" max="1" width="41.88671875" style="31" customWidth="1"/>
    <col min="2" max="2" width="30.5546875" style="31" customWidth="1"/>
    <col min="3" max="3" width="76.109375" style="31" customWidth="1"/>
    <col min="4" max="8" width="11.44140625" hidden="1" customWidth="1"/>
    <col min="9" max="9" width="12" hidden="1" customWidth="1"/>
    <col min="10" max="10" width="11.44140625" hidden="1"/>
    <col min="11" max="11" width="5" hidden="1"/>
    <col min="12" max="16383" width="11.44140625" hidden="1"/>
    <col min="16384" max="16384" width="6.88671875" hidden="1"/>
  </cols>
  <sheetData>
    <row r="1" spans="1:6" ht="18" x14ac:dyDescent="0.3">
      <c r="A1" s="67" t="s">
        <v>64</v>
      </c>
      <c r="B1" s="67"/>
      <c r="C1" s="67"/>
    </row>
    <row r="2" spans="1:6" x14ac:dyDescent="0.3">
      <c r="A2" s="27" t="s">
        <v>23</v>
      </c>
      <c r="B2" s="68" t="str">
        <f>'GENERALES NOTA 321'!B2:C2</f>
        <v>SINIESTRO 123 LEGIS 123</v>
      </c>
      <c r="C2" s="69"/>
    </row>
    <row r="3" spans="1:6" x14ac:dyDescent="0.3">
      <c r="A3" s="28" t="s">
        <v>5</v>
      </c>
      <c r="B3" s="70" t="str">
        <f>'GENERALES NOTA 322'!B2:C2</f>
        <v>PRF-797-2021</v>
      </c>
      <c r="C3" s="71"/>
    </row>
    <row r="4" spans="1:6" s="2" customFormat="1" x14ac:dyDescent="0.3">
      <c r="A4" s="29" t="s">
        <v>6</v>
      </c>
      <c r="B4" s="72" t="str">
        <f>'GENERALES NOTA 322'!B3:C3</f>
        <v>CONTRALORÍA GENERAL DE RISARALDA</v>
      </c>
      <c r="C4" s="72"/>
    </row>
    <row r="5" spans="1:6" s="2" customFormat="1" x14ac:dyDescent="0.3">
      <c r="A5" s="29" t="s">
        <v>9</v>
      </c>
      <c r="B5" s="68" t="str">
        <f>'GENERALES NOTA 321'!B5:C5</f>
        <v>EMPRESA AGUAS Y ASEO DE RISARALDA SA ESP</v>
      </c>
      <c r="C5" s="69"/>
    </row>
    <row r="6" spans="1:6" s="2" customFormat="1" x14ac:dyDescent="0.3">
      <c r="A6" s="5" t="s">
        <v>65</v>
      </c>
      <c r="B6" s="73">
        <f>'GENERALES NOTA 321'!B10:C10</f>
        <v>20000000</v>
      </c>
      <c r="C6" s="74"/>
    </row>
    <row r="7" spans="1:6" s="2" customFormat="1" x14ac:dyDescent="0.3">
      <c r="A7" s="5" t="s">
        <v>10</v>
      </c>
      <c r="B7" s="66">
        <f>'GENERALES NOTA 322'!B7:C7</f>
        <v>77015160</v>
      </c>
      <c r="C7" s="66"/>
    </row>
    <row r="8" spans="1:6" s="2" customFormat="1" x14ac:dyDescent="0.3">
      <c r="A8" s="29" t="s">
        <v>11</v>
      </c>
      <c r="B8" s="72" t="str">
        <f>'GENERALES NOTA 322'!B8:C8</f>
        <v>ALLIANZ SEGUROS (80.00%) Y ASEGURADORA SOLIDARIA DE COLOMIA EC (20,00%)</v>
      </c>
      <c r="C8" s="72"/>
    </row>
    <row r="9" spans="1:6" ht="23.25" customHeight="1" x14ac:dyDescent="0.3">
      <c r="A9" s="30" t="s">
        <v>66</v>
      </c>
      <c r="B9" s="70" t="s">
        <v>69</v>
      </c>
      <c r="C9" s="71"/>
    </row>
    <row r="10" spans="1:6" ht="57.6" x14ac:dyDescent="0.3">
      <c r="A10" s="29" t="s">
        <v>68</v>
      </c>
      <c r="B10" s="76" t="s">
        <v>129</v>
      </c>
      <c r="C10" s="77"/>
      <c r="E10" t="s">
        <v>69</v>
      </c>
      <c r="F10" s="14">
        <v>0.7</v>
      </c>
    </row>
    <row r="11" spans="1:6" x14ac:dyDescent="0.3">
      <c r="A11" s="34" t="s">
        <v>70</v>
      </c>
      <c r="B11" s="78">
        <f>(B12-B14)*B13</f>
        <v>16000000</v>
      </c>
      <c r="C11" s="79"/>
      <c r="E11" t="s">
        <v>67</v>
      </c>
      <c r="F11" s="14">
        <v>0.3</v>
      </c>
    </row>
    <row r="12" spans="1:6" x14ac:dyDescent="0.3">
      <c r="A12" s="13" t="s">
        <v>71</v>
      </c>
      <c r="B12" s="82">
        <f>MIN(B6,B7)</f>
        <v>20000000</v>
      </c>
      <c r="C12" s="83"/>
      <c r="F12" s="14"/>
    </row>
    <row r="13" spans="1:6" x14ac:dyDescent="0.3">
      <c r="A13" s="30" t="s">
        <v>32</v>
      </c>
      <c r="B13" s="84">
        <v>0.8</v>
      </c>
      <c r="C13" s="84"/>
      <c r="F13" s="14"/>
    </row>
    <row r="14" spans="1:6" x14ac:dyDescent="0.3">
      <c r="A14" s="30" t="s">
        <v>72</v>
      </c>
      <c r="B14" s="85">
        <v>0</v>
      </c>
      <c r="C14" s="85"/>
      <c r="F14" s="14"/>
    </row>
    <row r="15" spans="1:6" x14ac:dyDescent="0.3">
      <c r="A15" s="33" t="s">
        <v>73</v>
      </c>
      <c r="B15" s="80">
        <f>IFERROR(B11*(VLOOKUP(B9,E10:F15,2,0)),16666)</f>
        <v>11200000</v>
      </c>
      <c r="C15" s="81"/>
    </row>
    <row r="16" spans="1:6" ht="180" customHeight="1" x14ac:dyDescent="0.3">
      <c r="A16" s="29" t="s">
        <v>74</v>
      </c>
      <c r="B16" s="70" t="s">
        <v>130</v>
      </c>
      <c r="C16" s="71"/>
    </row>
    <row r="17" spans="1:3" ht="86.4" x14ac:dyDescent="0.3">
      <c r="A17" s="29" t="s">
        <v>75</v>
      </c>
      <c r="B17" s="89" t="s">
        <v>131</v>
      </c>
      <c r="C17" s="75"/>
    </row>
    <row r="19" spans="1:3" x14ac:dyDescent="0.3">
      <c r="B19" s="32"/>
      <c r="C19" s="32"/>
    </row>
    <row r="20" spans="1:3" x14ac:dyDescent="0.3">
      <c r="B20" s="32"/>
      <c r="C20" s="32"/>
    </row>
    <row r="21" spans="1:3" x14ac:dyDescent="0.3">
      <c r="B21" s="32"/>
      <c r="C21" s="32"/>
    </row>
    <row r="22" spans="1:3" x14ac:dyDescent="0.3">
      <c r="B22" s="32"/>
      <c r="C22" s="32"/>
    </row>
    <row r="23" spans="1:3" x14ac:dyDescent="0.3">
      <c r="B23" s="32"/>
      <c r="C23" s="32"/>
    </row>
    <row r="24" spans="1:3" x14ac:dyDescent="0.3">
      <c r="B24" s="32"/>
      <c r="C24" s="32"/>
    </row>
    <row r="25" spans="1:3" x14ac:dyDescent="0.3">
      <c r="B25" s="32"/>
      <c r="C25" s="32"/>
    </row>
    <row r="26" spans="1:3" x14ac:dyDescent="0.3">
      <c r="B26" s="32"/>
      <c r="C26" s="32"/>
    </row>
    <row r="27" spans="1:3" x14ac:dyDescent="0.3">
      <c r="B27" s="32"/>
      <c r="C27" s="32"/>
    </row>
    <row r="28" spans="1:3" x14ac:dyDescent="0.3">
      <c r="B28" s="32"/>
      <c r="C28" s="32"/>
    </row>
    <row r="29" spans="1:3" x14ac:dyDescent="0.3">
      <c r="B29" s="32"/>
      <c r="C29" s="32"/>
    </row>
    <row r="30" spans="1:3" x14ac:dyDescent="0.3">
      <c r="B30" s="32"/>
      <c r="C30" s="32"/>
    </row>
    <row r="31" spans="1:3" x14ac:dyDescent="0.3">
      <c r="B31" s="32"/>
      <c r="C31" s="32"/>
    </row>
    <row r="32" spans="1:3" x14ac:dyDescent="0.3">
      <c r="B32" s="32"/>
      <c r="C32" s="32"/>
    </row>
    <row r="33" spans="2:3" x14ac:dyDescent="0.3">
      <c r="B33" s="32"/>
      <c r="C33" s="32"/>
    </row>
    <row r="34" spans="2:3" x14ac:dyDescent="0.3">
      <c r="B34" s="32"/>
      <c r="C34" s="32"/>
    </row>
    <row r="35" spans="2:3" x14ac:dyDescent="0.3">
      <c r="B35" s="32"/>
      <c r="C35" s="32"/>
    </row>
    <row r="36" spans="2:3" x14ac:dyDescent="0.3">
      <c r="B36" s="32"/>
      <c r="C36" s="32"/>
    </row>
    <row r="37" spans="2:3" x14ac:dyDescent="0.3">
      <c r="B37" s="32"/>
      <c r="C37" s="32"/>
    </row>
    <row r="38" spans="2:3" x14ac:dyDescent="0.3">
      <c r="B38" s="32"/>
      <c r="C38" s="32"/>
    </row>
    <row r="39" spans="2:3" x14ac:dyDescent="0.3">
      <c r="B39" s="32"/>
      <c r="C39" s="32"/>
    </row>
    <row r="40" spans="2:3" x14ac:dyDescent="0.3">
      <c r="B40" s="32"/>
      <c r="C40" s="32"/>
    </row>
    <row r="41" spans="2:3" x14ac:dyDescent="0.3">
      <c r="B41" s="32"/>
      <c r="C41" s="32"/>
    </row>
    <row r="42" spans="2:3" x14ac:dyDescent="0.3">
      <c r="B42" s="32"/>
      <c r="C42" s="32"/>
    </row>
    <row r="43" spans="2:3" x14ac:dyDescent="0.3">
      <c r="B43" s="32"/>
      <c r="C43" s="32"/>
    </row>
    <row r="44" spans="2:3" x14ac:dyDescent="0.3">
      <c r="B44" s="32"/>
      <c r="C44" s="32"/>
    </row>
    <row r="45" spans="2:3" x14ac:dyDescent="0.3">
      <c r="B45" s="32"/>
      <c r="C45" s="32"/>
    </row>
    <row r="46" spans="2:3" x14ac:dyDescent="0.3">
      <c r="B46" s="32"/>
      <c r="C46" s="32"/>
    </row>
    <row r="47" spans="2:3" x14ac:dyDescent="0.3">
      <c r="B47" s="32"/>
      <c r="C47" s="32"/>
    </row>
    <row r="48" spans="2:3" x14ac:dyDescent="0.3">
      <c r="B48" s="32"/>
      <c r="C48" s="32"/>
    </row>
    <row r="49" spans="2:3" x14ac:dyDescent="0.3">
      <c r="B49" s="32"/>
      <c r="C49" s="32"/>
    </row>
    <row r="50" spans="2:3" x14ac:dyDescent="0.3">
      <c r="B50" s="32"/>
      <c r="C50" s="32"/>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2" sqref="B2:C2"/>
    </sheetView>
  </sheetViews>
  <sheetFormatPr baseColWidth="10" defaultColWidth="11.44140625" defaultRowHeight="14.4" x14ac:dyDescent="0.3"/>
  <cols>
    <col min="1" max="1" width="35.5546875" customWidth="1"/>
    <col min="2" max="2" width="31.88671875" customWidth="1"/>
    <col min="3" max="3" width="63.109375" customWidth="1"/>
    <col min="4" max="16383" width="0" hidden="1" customWidth="1"/>
    <col min="16384" max="16384" width="0.88671875" hidden="1" customWidth="1"/>
  </cols>
  <sheetData>
    <row r="1" spans="1:3" ht="18" x14ac:dyDescent="0.3">
      <c r="A1" s="62" t="s">
        <v>77</v>
      </c>
      <c r="B1" s="62"/>
      <c r="C1" s="62"/>
    </row>
    <row r="2" spans="1:3" x14ac:dyDescent="0.3">
      <c r="A2" s="12" t="s">
        <v>23</v>
      </c>
      <c r="B2" s="39" t="str">
        <f>'GENERALES NOTA 321'!B2:C2</f>
        <v>SINIESTRO 123 LEGIS 123</v>
      </c>
      <c r="C2" s="40"/>
    </row>
    <row r="3" spans="1:3" x14ac:dyDescent="0.3">
      <c r="A3" s="26" t="s">
        <v>5</v>
      </c>
      <c r="B3" s="39" t="str">
        <f>'GENERALES NOTA 322'!B2:C2</f>
        <v>PRF-797-2021</v>
      </c>
      <c r="C3" s="40"/>
    </row>
    <row r="4" spans="1:3" s="2" customFormat="1" x14ac:dyDescent="0.3">
      <c r="A4" s="5" t="s">
        <v>6</v>
      </c>
      <c r="B4" s="41" t="str">
        <f>'GENERALES NOTA 322'!B3:C3</f>
        <v>CONTRALORÍA GENERAL DE RISARALDA</v>
      </c>
      <c r="C4" s="41"/>
    </row>
    <row r="5" spans="1:3" s="2" customFormat="1" x14ac:dyDescent="0.3">
      <c r="A5" s="5" t="s">
        <v>9</v>
      </c>
      <c r="B5" s="39" t="str">
        <f>'IMPUTACIÓN- GENERALES NOTA 324 '!B5:C5</f>
        <v>EMPRESA AGUAS Y ASEO DE RISARALDA SA ESP</v>
      </c>
      <c r="C5" s="40"/>
    </row>
    <row r="6" spans="1:3" s="2" customFormat="1" x14ac:dyDescent="0.3">
      <c r="A6" s="5" t="s">
        <v>10</v>
      </c>
      <c r="B6" s="41">
        <f>'GENERALES NOTA 322'!B7:C7</f>
        <v>77015160</v>
      </c>
      <c r="C6" s="41"/>
    </row>
    <row r="7" spans="1:3" s="2" customFormat="1" x14ac:dyDescent="0.3">
      <c r="A7" s="5" t="s">
        <v>11</v>
      </c>
      <c r="B7" s="41" t="str">
        <f>'GENERALES NOTA 322'!B8:C8</f>
        <v>ALLIANZ SEGUROS (80.00%) Y ASEGURADORA SOLIDARIA DE COLOMIA EC (20,00%)</v>
      </c>
      <c r="C7" s="41"/>
    </row>
    <row r="8" spans="1:3" x14ac:dyDescent="0.3">
      <c r="A8" s="13" t="s">
        <v>66</v>
      </c>
      <c r="B8" s="47"/>
      <c r="C8" s="48"/>
    </row>
    <row r="9" spans="1:3" x14ac:dyDescent="0.3">
      <c r="A9" s="13" t="s">
        <v>70</v>
      </c>
      <c r="B9" s="87"/>
      <c r="C9" s="87"/>
    </row>
    <row r="10" spans="1:3" x14ac:dyDescent="0.3">
      <c r="A10" s="13" t="s">
        <v>78</v>
      </c>
      <c r="B10" s="87"/>
      <c r="C10" s="87"/>
    </row>
    <row r="11" spans="1:3" ht="43.2" x14ac:dyDescent="0.3">
      <c r="A11" s="5" t="s">
        <v>79</v>
      </c>
      <c r="B11" s="41"/>
      <c r="C11" s="41"/>
    </row>
    <row r="12" spans="1:3" ht="43.2" x14ac:dyDescent="0.3">
      <c r="A12" s="5" t="s">
        <v>80</v>
      </c>
      <c r="B12" s="41"/>
      <c r="C12" s="41"/>
    </row>
    <row r="13" spans="1:3" x14ac:dyDescent="0.3">
      <c r="A13" s="5" t="s">
        <v>81</v>
      </c>
      <c r="B13" s="10"/>
      <c r="C13" s="10"/>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4140625" defaultRowHeight="15" customHeight="1" x14ac:dyDescent="0.3"/>
  <cols>
    <col min="2" max="2" width="34" bestFit="1" customWidth="1"/>
    <col min="3" max="3" width="51.6640625" customWidth="1"/>
    <col min="9" max="9" width="0" hidden="1" customWidth="1"/>
    <col min="14" max="14" width="0" hidden="1" customWidth="1"/>
  </cols>
  <sheetData>
    <row r="1" spans="2:14" ht="15" customHeight="1" thickBot="1" x14ac:dyDescent="0.35"/>
    <row r="2" spans="2:14" ht="15" customHeight="1" thickTop="1" thickBot="1" x14ac:dyDescent="0.35">
      <c r="B2" s="88"/>
      <c r="C2" s="88"/>
      <c r="I2" t="s">
        <v>82</v>
      </c>
      <c r="N2" t="s">
        <v>76</v>
      </c>
    </row>
    <row r="3" spans="2:14" ht="15" customHeight="1" thickTop="1" thickBot="1" x14ac:dyDescent="0.35">
      <c r="B3" s="88" t="s">
        <v>83</v>
      </c>
      <c r="C3" s="88"/>
      <c r="I3" t="s">
        <v>67</v>
      </c>
      <c r="N3" t="s">
        <v>67</v>
      </c>
    </row>
    <row r="4" spans="2:14" ht="15" customHeight="1" thickTop="1" thickBot="1" x14ac:dyDescent="0.35">
      <c r="B4" s="18" t="s">
        <v>84</v>
      </c>
      <c r="C4" s="19"/>
      <c r="I4" t="s">
        <v>85</v>
      </c>
      <c r="N4" t="s">
        <v>69</v>
      </c>
    </row>
    <row r="5" spans="2:14" ht="15" customHeight="1" thickTop="1" thickBot="1" x14ac:dyDescent="0.35">
      <c r="B5" s="18" t="s">
        <v>86</v>
      </c>
      <c r="C5" s="19"/>
    </row>
    <row r="6" spans="2:14" ht="15" customHeight="1" thickTop="1" thickBot="1" x14ac:dyDescent="0.35">
      <c r="B6" s="18" t="s">
        <v>87</v>
      </c>
      <c r="C6" s="19"/>
    </row>
    <row r="7" spans="2:14" ht="44.4" thickTop="1" thickBot="1" x14ac:dyDescent="0.35">
      <c r="B7" s="18" t="s">
        <v>88</v>
      </c>
      <c r="C7" s="20"/>
    </row>
    <row r="8" spans="2:14" ht="30" thickTop="1" thickBot="1" x14ac:dyDescent="0.35">
      <c r="B8" s="18" t="s">
        <v>89</v>
      </c>
      <c r="C8" s="19"/>
    </row>
    <row r="9" spans="2:14" ht="44.4" thickTop="1" thickBot="1" x14ac:dyDescent="0.35">
      <c r="B9" s="18" t="s">
        <v>90</v>
      </c>
      <c r="C9" s="21"/>
    </row>
    <row r="10" spans="2:14" ht="15" customHeight="1" thickTop="1" x14ac:dyDescent="0.3"/>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546875" defaultRowHeight="14.4" x14ac:dyDescent="0.3"/>
  <cols>
    <col min="4" max="4" width="20.109375" bestFit="1" customWidth="1"/>
    <col min="5" max="5" width="42.88671875" bestFit="1" customWidth="1"/>
  </cols>
  <sheetData>
    <row r="1" spans="1:9" x14ac:dyDescent="0.3">
      <c r="A1" s="7" t="s">
        <v>28</v>
      </c>
      <c r="B1" t="s">
        <v>91</v>
      </c>
      <c r="C1" s="7" t="s">
        <v>32</v>
      </c>
      <c r="D1" s="7" t="s">
        <v>36</v>
      </c>
      <c r="E1" s="3" t="s">
        <v>92</v>
      </c>
      <c r="F1" s="2" t="s">
        <v>69</v>
      </c>
      <c r="G1" s="4">
        <v>0</v>
      </c>
      <c r="H1" t="s">
        <v>93</v>
      </c>
      <c r="I1" t="s">
        <v>94</v>
      </c>
    </row>
    <row r="2" spans="1:9" x14ac:dyDescent="0.3">
      <c r="A2" t="s">
        <v>95</v>
      </c>
      <c r="B2" t="s">
        <v>96</v>
      </c>
      <c r="C2" t="s">
        <v>97</v>
      </c>
      <c r="D2" s="2" t="s">
        <v>98</v>
      </c>
      <c r="E2" s="1" t="s">
        <v>99</v>
      </c>
      <c r="F2" s="2" t="s">
        <v>76</v>
      </c>
      <c r="G2" s="4">
        <v>0.7</v>
      </c>
      <c r="H2" t="s">
        <v>100</v>
      </c>
      <c r="I2" t="s">
        <v>101</v>
      </c>
    </row>
    <row r="3" spans="1:9" x14ac:dyDescent="0.3">
      <c r="A3" t="s">
        <v>102</v>
      </c>
      <c r="C3" t="s">
        <v>103</v>
      </c>
      <c r="D3" s="2" t="s">
        <v>104</v>
      </c>
      <c r="E3" s="1" t="s">
        <v>105</v>
      </c>
      <c r="F3" s="2" t="s">
        <v>67</v>
      </c>
      <c r="G3" s="4">
        <v>0.3</v>
      </c>
      <c r="H3" t="s">
        <v>106</v>
      </c>
      <c r="I3" t="s">
        <v>107</v>
      </c>
    </row>
    <row r="4" spans="1:9" x14ac:dyDescent="0.3">
      <c r="A4" t="s">
        <v>108</v>
      </c>
      <c r="C4" t="s">
        <v>109</v>
      </c>
      <c r="E4" s="1" t="s">
        <v>110</v>
      </c>
      <c r="H4" t="s">
        <v>111</v>
      </c>
      <c r="I4" t="s">
        <v>112</v>
      </c>
    </row>
    <row r="5" spans="1:9" x14ac:dyDescent="0.3">
      <c r="A5" t="s">
        <v>113</v>
      </c>
      <c r="E5" s="1" t="s">
        <v>114</v>
      </c>
      <c r="H5" t="s">
        <v>115</v>
      </c>
      <c r="I5" t="s">
        <v>116</v>
      </c>
    </row>
    <row r="6" spans="1:9" x14ac:dyDescent="0.3">
      <c r="E6" s="1" t="s">
        <v>117</v>
      </c>
      <c r="I6" t="s">
        <v>118</v>
      </c>
    </row>
    <row r="7" spans="1:9" x14ac:dyDescent="0.3">
      <c r="E7" s="1" t="s">
        <v>119</v>
      </c>
    </row>
    <row r="8" spans="1:9" x14ac:dyDescent="0.3">
      <c r="E8" s="1" t="s">
        <v>120</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2.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customXml/itemProps3.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Kathalina Carpetta Mejia</cp:lastModifiedBy>
  <cp:revision/>
  <dcterms:created xsi:type="dcterms:W3CDTF">2020-12-07T14:41:17Z</dcterms:created>
  <dcterms:modified xsi:type="dcterms:W3CDTF">2024-10-01T19:52:42Z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