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https://gha2-my.sharepoint.com/personal/bdiaz_gha_com_co/Documents/GHA TODO/RESPONSABILIDAD DE SUSTANCIACIÓN/CONTESTACIONES/BENILDA HERRERA/LLAMAMIENTO/"/>
    </mc:Choice>
  </mc:AlternateContent>
  <xr:revisionPtr revIDLastSave="4" documentId="8_{77A2C84C-ADFA-B74F-AB0F-E0E6A2AC8965}" xr6:coauthVersionLast="47" xr6:coauthVersionMax="47" xr10:uidLastSave="{98FDBF1E-B9AC-AA4D-BCE3-7FF48FCBDC5C}"/>
  <bookViews>
    <workbookView xWindow="0" yWindow="0" windowWidth="25600" windowHeight="160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8" l="1"/>
  <c r="B9" i="8"/>
  <c r="B20" i="8"/>
  <c r="B39" i="8" s="1"/>
  <c r="B10" i="9" l="1"/>
  <c r="B2" i="9" l="1"/>
  <c r="B8" i="9" l="1"/>
  <c r="B7" i="9"/>
  <c r="B6" i="9"/>
  <c r="B5" i="9"/>
  <c r="B4" i="9"/>
  <c r="B3" i="9"/>
  <c r="B8" i="8"/>
  <c r="B7" i="8"/>
  <c r="B5" i="8"/>
  <c r="B4" i="8"/>
  <c r="B3" i="8"/>
  <c r="B8" i="7"/>
  <c r="B4" i="7" l="1"/>
  <c r="B5" i="7"/>
  <c r="B6" i="7"/>
  <c r="B7" i="7"/>
  <c r="B3" i="7"/>
  <c r="B11" i="9" l="1"/>
</calcChain>
</file>

<file path=xl/sharedStrings.xml><?xml version="1.0" encoding="utf-8"?>
<sst xmlns="http://schemas.openxmlformats.org/spreadsheetml/2006/main" count="235" uniqueCount="184">
  <si>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</si>
  <si>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</si>
  <si>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</si>
  <si>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</si>
  <si>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</si>
  <si>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</si>
  <si>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</si>
  <si>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</si>
  <si>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</si>
  <si>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</si>
  <si>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</si>
  <si>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</si>
  <si>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</si>
  <si>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</si>
  <si>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</si>
  <si>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</si>
  <si>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</si>
  <si>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</si>
  <si>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</si>
  <si>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</si>
  <si>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</si>
  <si>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</si>
  <si>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</si>
  <si>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</si>
  <si>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</si>
  <si>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</si>
  <si>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</si>
  <si>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</si>
  <si>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</si>
  <si>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</si>
  <si>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</si>
  <si>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</si>
  <si>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</si>
  <si>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 xml:space="preserve">SINIESTRO   LEGIS </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</si>
  <si>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</si>
  <si>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</si>
  <si>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</si>
  <si>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</si>
  <si>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</si>
  <si>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</si>
  <si>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</si>
  <si>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</si>
  <si>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</si>
  <si>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</si>
  <si>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</si>
  <si>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</si>
  <si>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</si>
  <si>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</si>
  <si>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</si>
  <si>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</si>
  <si>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</si>
  <si>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</si>
  <si>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</si>
  <si>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</si>
  <si>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</si>
  <si>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</si>
  <si>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</si>
  <si>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</si>
  <si>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</si>
  <si>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</si>
  <si>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</si>
  <si>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</si>
  <si>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</si>
  <si>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</si>
  <si>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</si>
  <si>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</si>
  <si>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</si>
  <si>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</si>
  <si>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</si>
  <si>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</si>
  <si>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</si>
  <si>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</si>
  <si>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</si>
  <si>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</si>
  <si>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</si>
  <si>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</si>
  <si>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</si>
  <si>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</si>
  <si>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</si>
  <si>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</si>
  <si>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</si>
  <si>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</si>
  <si>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</si>
  <si>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</si>
  <si>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</si>
  <si>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</si>
  <si>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</si>
  <si>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</si>
  <si>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</si>
  <si>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</si>
  <si>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</si>
  <si>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</si>
  <si>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</si>
  <si>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</si>
  <si>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</si>
  <si>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</si>
  <si>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</si>
  <si>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</si>
  <si>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</si>
  <si>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</si>
  <si>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</si>
  <si>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</si>
  <si>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</si>
  <si>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</si>
  <si>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</si>
  <si>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</si>
  <si>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</si>
  <si>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</si>
  <si>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</si>
  <si>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</si>
  <si>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</si>
  <si>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</si>
  <si>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</si>
  <si>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</si>
  <si>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</si>
  <si>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</si>
  <si>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</si>
  <si>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</si>
  <si>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</si>
  <si>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</si>
  <si>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</si>
  <si>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</si>
  <si>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</si>
  <si>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</si>
  <si>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</si>
  <si>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</si>
  <si>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</si>
  <si>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</si>
  <si>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</si>
  <si>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</si>
  <si>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</si>
  <si>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</si>
  <si>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</si>
  <si>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</si>
  <si>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</si>
  <si>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</si>
  <si>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</si>
  <si>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</si>
  <si>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</si>
  <si>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</si>
  <si>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</si>
  <si>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</si>
  <si>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</si>
  <si>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</si>
  <si>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</si>
  <si>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</si>
  <si>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</si>
  <si>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</si>
  <si>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</si>
  <si>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</si>
  <si>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</si>
  <si>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</si>
  <si>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</si>
  <si>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</si>
  <si>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</si>
  <si>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</si>
  <si>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85001310300320220000300</t>
  </si>
  <si>
    <t>JUZGADO TERCERO CIVIL DEL CIRCUITO DE YOPAL</t>
  </si>
  <si>
    <t>EDGAR MARTINEZ LOZANO (CONDUCTOR)
PEDRO LUIS CHARRY (PROPIETARIO)
SANDRA PATRICIA MORENO VARGAS (PROPIETARIO)
ALLIANZ SEGUROS SA</t>
  </si>
  <si>
    <t>CARLOS OBANDO PRADA HERRERA</t>
  </si>
  <si>
    <t>Calle 5 No.15-99 de Villavicencio.</t>
  </si>
  <si>
    <t xml:space="preserve">
NÚMERO DEL APODERADO: 3112029739</t>
  </si>
  <si>
    <t>libardopradah@yahoo.es</t>
  </si>
  <si>
    <t>SOLTERO</t>
  </si>
  <si>
    <t>29 DE OCTUBRE DE 1977</t>
  </si>
  <si>
    <t>35 AÑOS</t>
  </si>
  <si>
    <t>2 DE JUNIO DE 2013</t>
  </si>
  <si>
    <t>SIN PROFESION</t>
  </si>
  <si>
    <t>1 FALLECIDO</t>
  </si>
  <si>
    <t>13 DE SEPTIEMBRE DE 2021</t>
  </si>
  <si>
    <t>12 DE OCTUBRE DE 2021</t>
  </si>
  <si>
    <t>SANDRA PATRICIA MORENO VARGAS</t>
  </si>
  <si>
    <t>SWP498</t>
  </si>
  <si>
    <t>021199865/12</t>
  </si>
  <si>
    <t>12 DE ENERO DE 2023</t>
  </si>
  <si>
    <t>6 DE AGOSTO DE 2024</t>
  </si>
  <si>
    <t>17020666-APJ31602</t>
  </si>
  <si>
    <t>1. El día 2 de junio de 2013 tuvo lugar un accidente de tránsito, en el cual estuvo involucrado el tractocamión asegurado de placas SWP498, el cual era conducido por el señor Edgar Martínez Lozano y la motocicleta con placas PYP82B conducido por el señor Carlos Obando Herrera.
2. Por el accidente en mención el señor Carlos Obando Herrera falleció.
3. En el IPAT no se atribuye codificación alguna a los conductores
4.Se adelanta proceso penal por el delito de homicidio culposo en el Juzgado 1 Penal del
Circuito de Yopal, con radicado 850106105474201380237.</t>
  </si>
  <si>
    <t xml:space="preserve">BENILDA HERRERA ROMERO (MADRE DE LA VÍCTIMA) (18/04/1952) (72 años)
EDUARDO PRADA ROMERO (HERMANO DE LA VÍCTIMA)
LIBARDO PRADA HERRERA (HERMANO DE LA VÍCTIMA)
BERNABE PRADA HERRERA (HERMANA DE LA VÍCTIMA)
DIANA ANDREA PRADA HERRERA (HERMANA DE LA VÍCTIMA)
EDILSA PRADA HERRERA (HERMANA DE LA VÍCTIMA)
ROBERTO ANDREY PRADA (HERMANO DE LA VÍCTIMA)
</t>
  </si>
  <si>
    <t>En el presente caso la liquidación objetiva de las pretensiones estima en $445.548.718 conforme a los siguientes términos:
Por concepto de daño moral, se reconocerá las sumas: 
-	$60.000.000 para Benilda Herrera, madre del fallecido.
-	$30.000.000 para Eduardo Parada, hermano del fallecido.
-	$30.000.000 para Libardo Prada, hermano del fallecido.
-	$30.000.000 para Bernade Prada, hermano del fallecido.
-	$30.000.000 para Diana Prada, hermana del fallecido.
-	$30.000.000 para Edilsa Prada, hermana del fallecido.
-	$30.000.000 para Roberto Prada, hermano del fallecido.                                                                                      
Las anteriores sumas económicas se liquidaron teniendo en cuenta los criterios jurisprudenciales fijados por la Corte Suprema de Justicia en Sentencia del 23/05/2018, MP: Ariel Salazar Ramírez: 05001-31-03-003-2005-00174-01, en donde se estableció que se reconocerá en caso de muerte de la víctima, una suma máxima de $60.000.000 a los padres de la víctima y a sus hermanos $30.000.000.
Lucro cesante: Se reconocerá como lucro cesante la suma de $206.648.718 a la señora Benilda Herrera discriminados así: por lucro cesante consolidado se estima la suma de $123.671.139 y por lucro cesante futuro se estima el monto de $82.977.579. Lo anterior en virtud de que, según lo preceptuado en el artículo 411 del Código Civil los padres son titulares del derecho de alimentos, así pues radicaba en cabeza del señor Obando (Q.E.P.D) la cuota alimentaria hacía la señora Benilda Herrera. Ahora bien, teniendo en cuenta que, a la fecha de los hechos la víctima no se encontraba vinculado laboralmente, lo cierto es que en Sentencia de la Corte Suprema de Justicia del 20 de noviembre de 2013, radicación 2002-01011, con ponencia del Magistrado Solarte Rodríguez se esgrimió que, pese a que no se acredite con prueba alguna el valor del ingreso de la víctima, se presume que este percibía un salario mínimo legal. Por lo tanto se tuvo en cuenta el monto de $1.300.000 para la liquidación. Por otro lado, es importante indicar que pese a que no se acredita la dependencia, en efecto la señora Benilda Herrera no cuenta con pensión y se encuentra afiliada al régimen subsidiado de salud, por lo que será procedente reconocer el lucro cesante.
Deducible: corresponde a $1.100.000 por el amparo de Responsabilidad Civil Extracontractual.</t>
  </si>
  <si>
    <t>FRENTE A LA DEMANDA:
1. EXIMENTE DE LA RESPONSABILIDAD DE LOS DEMANDADOS POR CONFIGURARSE UN HECHO EXCLUSIVO DE LA VÍCTIMA. 
2. INEXISTENCIA DE RESPONSABILIDAD A CARGO DE LOS DEMANDADOS POR LA FALTA DE ACREDITACIÓN DEL NEXO CAUSAL
3. REDUCCIÓN DE LA EVENTUAL INDEMNIZACIÓN COMO CONSECUENCIA DE LA INCIDENCIA DE LA CONDUCTA DEL SEÑOR CARLOS OBANDO PRADA HERRERA (Q.E.P.D).  EN LA PRODUCCIÓN DEL DAÑO
4. LOS PERJUICIOS MORALES SOLICITADOS DESCONOCEN LOS LÍMITES JURISPRUDENCIALES ESTABLECIDOS POR EL MÁXIMO ÓRGANO DE LA JURISDICCIÓN ORIDINARIA.
5. IMPROCEDENCIA DEL RECONOCIMIENTO DE LOS PERJUICIOS PATRIMONIALES SOLICITADOS – LUCRO CESANTE
6. GENÉRICA O INNOMINADA
FRENTE AL CONTRATO DE SEGURO:
7. PRESCRIPCIÓN DE LA ACCIÓN DERIVADA DEL CONTRATO DE SEGURO
8. INEXISTENCIA DE OBLIGACIÓN DE INDEMNIZAR A CARGO DE ALLIANZ SEGUROS POR INCUMPLIMIENTO DE LAS CARGAS DEL ARTÍCULO 1077 DEL CÓDIGO DE COMERCIO.
9. RIESGOS EXPRESAMENTE EXCLUIDOS EN LA PÓLIZA DE SEGURO NO. 021199865 / 12
10. SUJECIÓN A LAS CONDICIONES PARTICULARES Y GENERALES DEL CONTRATO DE SEGURO EN LA QUE SE IDENTIFICA LA PÓLIZA, EL CLAUSULADO Y LOS AMPAROS
11. EN CUALQUIER CASO, DE NINGUNA FORMA SE PODRÁ EXCEDER EL LÍMITE DEL VALOR ASEGURADO Y SE DEBE TENER EN CUENTA LO ATINENTE AL DEDUCIBLE.
12. DISPONIBILIDAD DEL VALOR ASEGURADO
13. GENÉRICA O INNOMINADA
EXCEPCIONES FRENTE AL LLAMAMIENTO EN GARANTÍA
1. INEXISTENCIA DE LA OBLIGACIÓN INDEMNIZATORIA A CARGO DE ALLIANZ SEGUROS SA POR LA NO REALIZACIÓN DEL RIESGO ASEGURADO EN LA PÓLIZA No. 021199865 / 12
2. RIESGOS EXPRESAMENTE EXCLUIDOS EN LA PÓLIZA DE SEGURO NO. 021199865 / 12
3. SUJECIÓN A LAS CONDICIONES PARTICULARES Y GENERALES DEL CONTRATO DE SEGURO EN LA QUE SE IDENTIFICA LA PÓLIZA, EL CLAUSULADO Y LOS AMPAROS
4. PRESCRIPCIÓN DE LAS ACCIONES DERIVADAS DEL CONTRATO DE SEGURO
5. EN CUALQUIER CASO, DE NINGUNA FORMA SE PODRÁ EXCEDER EL LÍMITE DEL VALOR ASEGURADO Y SE DEBE TENER EN CUENTA LO ATINENTE AL DEDUCIBLE.
6. DISPONIBILIDAD DEL VALOR ASEGURADO
7. GENÉRICA O INNOMINADA</t>
  </si>
  <si>
    <t>Fecha de notificación del auto admisorio del llamamiento</t>
  </si>
  <si>
    <t>4 DE SEPTIEMBRE DE 2024</t>
  </si>
  <si>
    <t>La contingencia se califica como EVENTUAL toda vez que, dependerá del debate probatorio la acreditación de la responsabilidad del asegurado en la ocurrencia del accidente de tránsito. 
Lo primero que debe tomarse en consideración es que la póliza No. 021199865/12 cuya asegurada es la señora Sandra Patricia Moreno presta cobertura material y temporal de conformidad con los hechos y pretensiones expuestos en el libelo de la demanda. Frente a la cobertura temporal, debe decirse que el accidente de tránsito ocurrido el día 2 de junio de 2013 se encuentra dentro de la vigencia de la Póliza de Seguro, pues su periodo se encuentra comprendido entre el día 02 de diciembre de 2012 y el día 01 de diciembre de 2013. Aunado a ello presta cobertura material, por cuanto ampara la responsabilidad civil extracontractual que la parte actora pretende endilgar. Ahora bien, es importante aclarar que si bien la acción derivada del seguro respecto de la víctima se encuentra prescrita por haber transcurrido más de 5 años desde la ocurrencia de los hechos, lo cierto es que no ocurre lo mismo frente al asegurado. Lo anterior teniendo en cuenta que la primera reclamación (demanda) efectuada a la asegurada ocurrió el día 12 de enero de 2022 y la solicitud de vinculación a Allianz Seguros SA se radicó el día 11 de enero de 2023, por lo que es claro que no trascurrió el término bienal consagrado en el artículo 1080 y 1131 del Código de Comercio.
Frente a la responsabilidad del asegurado, deberá tenerse en cuenta, que el Informe Policial de Accidente de Tránsito no codificó ninguna hipótesis probable del accidente. No obstante, se aportó al proceso un Informe de Reconstrucción de Accidente de Tránsito elaborado a solicitud de la compañía, en el cual se analizó la mecánica del accidente y se concluyó que este ocurrió por la pérdida de control de la motocicleta en la que se movilizaba la víctima, cuando se desplazaba por el centro de la calzada. Sin perjuicio de lo anterior, debe tenerse en cuenta, que la parte Demandante también aportó un Dictamen de Reconstrucción de Accidente de Tránsito, en el que se concluye que el accidente ocurrió por conducta atribuible al conductor del vehículo asegurado. En tal virtud, dependerá del debate probatorio especificamente de la contradicción de los dictamenes periciales, acreditar o desvirtuar la responsabilidad del asegurado en la ocurrencia del accidente de tránsito acaecido el 02 de junio de 2013.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</si>
</sst>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quot;$&quot;#,##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4"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0" borderId="1" xfId="0"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left" vertical="top"/>
    </xf>
    <xf numFmtId="0" fontId="0" fillId="0" borderId="1" xfId="0" quotePrefix="1" applyBorder="1" applyAlignment="1">
      <alignment horizontal="left"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165" fontId="0" fillId="0" borderId="1" xfId="1" applyNumberFormat="1" applyFont="1" applyBorder="1" applyAlignment="1">
      <alignment horizontal="left" vertical="top" wrapText="1"/>
    </xf>
    <xf numFmtId="49" fontId="0" fillId="0" borderId="2" xfId="0" quotePrefix="1"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ibardopradah@yahoo.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6" zoomScale="111" zoomScaleNormal="145" workbookViewId="0">
      <selection activeCell="A34" sqref="A34"/>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53" t="s">
        <v>0</v>
      </c>
      <c r="B1" s="53"/>
      <c r="C1" s="53"/>
    </row>
    <row r="2" spans="1:3" ht="16" x14ac:dyDescent="0.2">
      <c r="A2" s="5" t="s">
        <v>1</v>
      </c>
      <c r="B2" s="57" t="s">
        <v>156</v>
      </c>
      <c r="C2" s="58"/>
    </row>
    <row r="3" spans="1:3" ht="16" x14ac:dyDescent="0.2">
      <c r="A3" s="5" t="s">
        <v>2</v>
      </c>
      <c r="B3" s="54" t="s">
        <v>157</v>
      </c>
      <c r="C3" s="55"/>
    </row>
    <row r="4" spans="1:3" ht="62" customHeight="1" x14ac:dyDescent="0.2">
      <c r="A4" s="5" t="s">
        <v>3</v>
      </c>
      <c r="B4" s="59" t="s">
        <v>158</v>
      </c>
      <c r="C4" s="55"/>
    </row>
    <row r="5" spans="1:3" ht="111" customHeight="1" x14ac:dyDescent="0.2">
      <c r="A5" s="5" t="s">
        <v>4</v>
      </c>
      <c r="B5" s="59" t="s">
        <v>178</v>
      </c>
      <c r="C5" s="55"/>
    </row>
    <row r="6" spans="1:3" ht="16" x14ac:dyDescent="0.2">
      <c r="A6" s="5" t="s">
        <v>5</v>
      </c>
      <c r="B6" s="50" t="s">
        <v>114</v>
      </c>
      <c r="C6" s="50"/>
    </row>
    <row r="7" spans="1:3" ht="16" x14ac:dyDescent="0.2">
      <c r="A7" s="27" t="s">
        <v>6</v>
      </c>
      <c r="B7" s="54" t="s">
        <v>126</v>
      </c>
      <c r="C7" s="55"/>
    </row>
    <row r="8" spans="1:3" ht="23" customHeight="1" x14ac:dyDescent="0.2">
      <c r="A8" s="28" t="s">
        <v>7</v>
      </c>
      <c r="B8" s="50" t="s">
        <v>159</v>
      </c>
      <c r="C8" s="50"/>
    </row>
    <row r="9" spans="1:3" ht="16" x14ac:dyDescent="0.2">
      <c r="A9" s="28" t="s">
        <v>8</v>
      </c>
      <c r="B9" s="46">
        <v>74753252</v>
      </c>
      <c r="C9" s="46"/>
    </row>
    <row r="10" spans="1:3" ht="16" x14ac:dyDescent="0.2">
      <c r="A10" s="28" t="s">
        <v>9</v>
      </c>
      <c r="B10" s="47" t="s">
        <v>160</v>
      </c>
      <c r="C10" s="47"/>
    </row>
    <row r="11" spans="1:3" ht="30" customHeight="1" x14ac:dyDescent="0.2">
      <c r="A11" s="29" t="s">
        <v>10</v>
      </c>
      <c r="B11" s="47" t="s">
        <v>161</v>
      </c>
      <c r="C11" s="47"/>
    </row>
    <row r="12" spans="1:3" ht="30" customHeight="1" x14ac:dyDescent="0.2">
      <c r="A12" s="5" t="s">
        <v>11</v>
      </c>
      <c r="B12" s="48" t="s">
        <v>162</v>
      </c>
      <c r="C12" s="49"/>
    </row>
    <row r="13" spans="1:3" ht="16" x14ac:dyDescent="0.2">
      <c r="A13" s="5" t="s">
        <v>12</v>
      </c>
      <c r="B13" s="50" t="s">
        <v>163</v>
      </c>
      <c r="C13" s="50"/>
    </row>
    <row r="14" spans="1:3" ht="16" x14ac:dyDescent="0.2">
      <c r="A14" s="5" t="s">
        <v>13</v>
      </c>
      <c r="B14" s="46" t="s">
        <v>164</v>
      </c>
      <c r="C14" s="46"/>
    </row>
    <row r="15" spans="1:3" ht="16" x14ac:dyDescent="0.2">
      <c r="A15" s="5" t="s">
        <v>14</v>
      </c>
      <c r="B15" s="46" t="s">
        <v>165</v>
      </c>
      <c r="C15" s="46"/>
    </row>
    <row r="16" spans="1:3" ht="16" x14ac:dyDescent="0.2">
      <c r="A16" s="5" t="s">
        <v>15</v>
      </c>
      <c r="B16" s="46" t="s">
        <v>166</v>
      </c>
      <c r="C16" s="46"/>
    </row>
    <row r="17" spans="1:3" ht="15" customHeight="1" x14ac:dyDescent="0.2">
      <c r="A17" s="5" t="s">
        <v>16</v>
      </c>
      <c r="B17" s="47" t="s">
        <v>123</v>
      </c>
      <c r="C17" s="47"/>
    </row>
    <row r="18" spans="1:3" ht="16" x14ac:dyDescent="0.2">
      <c r="A18" s="5" t="s">
        <v>17</v>
      </c>
      <c r="B18" s="45" t="s">
        <v>167</v>
      </c>
      <c r="C18" s="45"/>
    </row>
    <row r="19" spans="1:3" ht="18.75" customHeight="1" x14ac:dyDescent="0.2">
      <c r="A19" s="5" t="s">
        <v>18</v>
      </c>
      <c r="B19" s="56">
        <v>1445940</v>
      </c>
      <c r="C19" s="56"/>
    </row>
    <row r="20" spans="1:3" ht="16" x14ac:dyDescent="0.2">
      <c r="A20" s="5" t="s">
        <v>19</v>
      </c>
      <c r="B20" s="46" t="s">
        <v>168</v>
      </c>
      <c r="C20" s="46"/>
    </row>
    <row r="21" spans="1:3" ht="17.25" customHeight="1" x14ac:dyDescent="0.2">
      <c r="A21" s="5" t="s">
        <v>20</v>
      </c>
      <c r="B21" s="47" t="s">
        <v>137</v>
      </c>
      <c r="C21" s="47"/>
    </row>
    <row r="22" spans="1:3" ht="16" x14ac:dyDescent="0.2">
      <c r="A22" s="28" t="s">
        <v>21</v>
      </c>
      <c r="B22" s="45" t="s">
        <v>166</v>
      </c>
      <c r="C22" s="45"/>
    </row>
    <row r="23" spans="1:3" ht="16" x14ac:dyDescent="0.2">
      <c r="A23" s="28" t="s">
        <v>22</v>
      </c>
      <c r="B23" s="45" t="s">
        <v>169</v>
      </c>
      <c r="C23" s="45"/>
    </row>
    <row r="24" spans="1:3" ht="16" x14ac:dyDescent="0.2">
      <c r="A24" s="28" t="s">
        <v>23</v>
      </c>
      <c r="B24" s="45" t="s">
        <v>170</v>
      </c>
      <c r="C24" s="45"/>
    </row>
    <row r="25" spans="1:3" x14ac:dyDescent="0.2">
      <c r="A25" s="60" t="s">
        <v>24</v>
      </c>
      <c r="B25" s="45" t="s">
        <v>177</v>
      </c>
      <c r="C25" s="46"/>
    </row>
    <row r="26" spans="1:3" x14ac:dyDescent="0.2">
      <c r="A26" s="60"/>
      <c r="B26" s="46"/>
      <c r="C26" s="46"/>
    </row>
    <row r="27" spans="1:3" ht="100.5" customHeight="1" x14ac:dyDescent="0.2">
      <c r="A27" s="60"/>
      <c r="B27" s="46"/>
      <c r="C27" s="46"/>
    </row>
    <row r="28" spans="1:3" ht="16" x14ac:dyDescent="0.2">
      <c r="A28" s="28" t="s">
        <v>25</v>
      </c>
      <c r="B28" s="46" t="s">
        <v>171</v>
      </c>
      <c r="C28" s="46"/>
    </row>
    <row r="29" spans="1:3" ht="16" x14ac:dyDescent="0.2">
      <c r="A29" s="28" t="s">
        <v>26</v>
      </c>
      <c r="B29" s="46">
        <v>52209591</v>
      </c>
      <c r="C29" s="46"/>
    </row>
    <row r="30" spans="1:3" ht="16" x14ac:dyDescent="0.2">
      <c r="A30" s="28" t="s">
        <v>27</v>
      </c>
      <c r="B30" s="46" t="s">
        <v>172</v>
      </c>
      <c r="C30" s="46"/>
    </row>
    <row r="31" spans="1:3" ht="16" x14ac:dyDescent="0.2">
      <c r="A31" s="28" t="s">
        <v>28</v>
      </c>
      <c r="B31" s="52" t="s">
        <v>173</v>
      </c>
      <c r="C31" s="46"/>
    </row>
    <row r="32" spans="1:3" ht="16" x14ac:dyDescent="0.2">
      <c r="A32" s="28" t="s">
        <v>29</v>
      </c>
      <c r="B32" s="44" t="s">
        <v>174</v>
      </c>
      <c r="C32" s="44"/>
    </row>
    <row r="33" spans="1:3" ht="16" x14ac:dyDescent="0.2">
      <c r="A33" s="5" t="s">
        <v>181</v>
      </c>
      <c r="B33" s="51" t="s">
        <v>175</v>
      </c>
      <c r="C33" s="51"/>
    </row>
    <row r="34" spans="1:3" ht="48" x14ac:dyDescent="0.2">
      <c r="A34" s="5" t="s">
        <v>30</v>
      </c>
      <c r="B34" s="46" t="s">
        <v>182</v>
      </c>
      <c r="C34" s="46"/>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25:C27"/>
    <mergeCell ref="B24:C24"/>
    <mergeCell ref="B23:C23"/>
    <mergeCell ref="B22:C22"/>
    <mergeCell ref="B11:C11"/>
    <mergeCell ref="B12:C12"/>
    <mergeCell ref="B13:C13"/>
    <mergeCell ref="B14:C14"/>
    <mergeCell ref="B21:C21"/>
    <mergeCell ref="B15:C15"/>
    <mergeCell ref="B16:C16"/>
  </mergeCells>
  <hyperlinks>
    <hyperlink ref="B12" r:id="rId1" xr:uid="{84F1A0F3-0F18-6843-988C-9520E3EA5501}"/>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 sqref="B2:C2"/>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61" t="s">
        <v>31</v>
      </c>
      <c r="B1" s="61"/>
      <c r="C1" s="61"/>
    </row>
    <row r="2" spans="1:3" ht="15.75" customHeight="1" x14ac:dyDescent="0.2">
      <c r="A2" s="20" t="s">
        <v>32</v>
      </c>
      <c r="B2" s="62" t="s">
        <v>33</v>
      </c>
      <c r="C2" s="63"/>
    </row>
    <row r="3" spans="1:3" s="2" customFormat="1" ht="16" x14ac:dyDescent="0.2">
      <c r="A3" s="5" t="s">
        <v>1</v>
      </c>
      <c r="B3" s="50" t="str">
        <f>'AUTOS  NOTA 322'!B2:C2</f>
        <v>85001310300320220000300</v>
      </c>
      <c r="C3" s="50"/>
    </row>
    <row r="4" spans="1:3" s="2" customFormat="1" ht="16" x14ac:dyDescent="0.2">
      <c r="A4" s="5" t="s">
        <v>2</v>
      </c>
      <c r="B4" s="50" t="str">
        <f>'AUTOS  NOTA 322'!B3:C3</f>
        <v>JUZGADO TERCERO CIVIL DEL CIRCUITO DE YOPAL</v>
      </c>
      <c r="C4" s="50"/>
    </row>
    <row r="5" spans="1:3" s="2" customFormat="1" ht="16" x14ac:dyDescent="0.2">
      <c r="A5" s="5" t="s">
        <v>3</v>
      </c>
      <c r="B5" s="50" t="str">
        <f>'AUTOS  NOTA 322'!B4:C4</f>
        <v>EDGAR MARTINEZ LOZANO (CONDUCTOR)
PEDRO LUIS CHARRY (PROPIETARIO)
SANDRA PATRICIA MORENO VARGAS (PROPIETARIO)
ALLIANZ SEGUROS SA</v>
      </c>
      <c r="C5" s="50"/>
    </row>
    <row r="6" spans="1:3" s="2" customFormat="1" ht="16" x14ac:dyDescent="0.2">
      <c r="A6" s="5" t="s">
        <v>4</v>
      </c>
      <c r="B6" s="50" t="str">
        <f>'AUTOS  NOTA 322'!B5:C5</f>
        <v xml:space="preserve">BENILDA HERRERA ROMERO (MADRE DE LA VÍCTIMA) (18/04/1952) (72 años)
EDUARDO PRADA ROMERO (HERMANO DE LA VÍCTIMA)
LIBARDO PRADA HERRERA (HERMANO DE LA VÍCTIMA)
BERNABE PRADA HERRERA (HERMANA DE LA VÍCTIMA)
DIANA ANDREA PRADA HERRERA (HERMANA DE LA VÍCTIMA)
EDILSA PRADA HERRERA (HERMANA DE LA VÍCTIMA)
ROBERTO ANDREY PRADA (HERMANO DE LA VÍCTIMA)
</v>
      </c>
      <c r="C6" s="50"/>
    </row>
    <row r="7" spans="1:3" s="2" customFormat="1" ht="16" x14ac:dyDescent="0.2">
      <c r="A7" s="5" t="s">
        <v>5</v>
      </c>
      <c r="B7" s="50" t="str">
        <f>'AUTOS  NOTA 322'!B6:C6</f>
        <v>LLAMADA EN GARANTIA</v>
      </c>
      <c r="C7" s="50"/>
    </row>
    <row r="8" spans="1:3" s="2" customFormat="1" ht="16" x14ac:dyDescent="0.2">
      <c r="A8" s="31" t="s">
        <v>34</v>
      </c>
      <c r="B8" s="50" t="str">
        <f>'AUTOS  NOTA 322'!B7:C8</f>
        <v>CARLOS OBANDO PRADA HERRERA</v>
      </c>
      <c r="C8" s="50"/>
    </row>
    <row r="9" spans="1:3" ht="16" x14ac:dyDescent="0.2">
      <c r="A9" s="20" t="s">
        <v>35</v>
      </c>
      <c r="B9" s="50"/>
      <c r="C9" s="50"/>
    </row>
    <row r="10" spans="1:3" ht="16" x14ac:dyDescent="0.2">
      <c r="A10" s="20" t="s">
        <v>36</v>
      </c>
      <c r="B10" s="50" t="s">
        <v>37</v>
      </c>
      <c r="C10" s="50"/>
    </row>
    <row r="11" spans="1:3" ht="16" x14ac:dyDescent="0.2">
      <c r="A11" s="20" t="s">
        <v>38</v>
      </c>
      <c r="B11" s="76">
        <v>0</v>
      </c>
      <c r="C11" s="77"/>
    </row>
    <row r="12" spans="1:3" ht="16" x14ac:dyDescent="0.2">
      <c r="A12" s="20" t="s">
        <v>39</v>
      </c>
      <c r="B12" s="76">
        <v>0</v>
      </c>
      <c r="C12" s="77"/>
    </row>
    <row r="13" spans="1:3" ht="16" x14ac:dyDescent="0.2">
      <c r="A13" s="20" t="s">
        <v>40</v>
      </c>
      <c r="B13" s="54"/>
      <c r="C13" s="55"/>
    </row>
    <row r="14" spans="1:3" ht="16" x14ac:dyDescent="0.2">
      <c r="A14" s="20" t="s">
        <v>41</v>
      </c>
      <c r="B14" s="47"/>
      <c r="C14" s="50"/>
    </row>
    <row r="15" spans="1:3" ht="16" x14ac:dyDescent="0.2">
      <c r="A15" s="20" t="s">
        <v>42</v>
      </c>
      <c r="B15" s="50"/>
      <c r="C15" s="50"/>
    </row>
    <row r="16" spans="1:3" ht="16" x14ac:dyDescent="0.2">
      <c r="A16" s="20" t="s">
        <v>43</v>
      </c>
      <c r="B16" s="50"/>
      <c r="C16" s="50"/>
    </row>
    <row r="17" spans="1:3" x14ac:dyDescent="0.2">
      <c r="A17" s="78" t="s">
        <v>44</v>
      </c>
      <c r="B17" s="50"/>
      <c r="C17" s="50"/>
    </row>
    <row r="18" spans="1:3" x14ac:dyDescent="0.2">
      <c r="A18" s="79"/>
      <c r="B18" s="10" t="s">
        <v>45</v>
      </c>
      <c r="C18" s="10" t="s">
        <v>46</v>
      </c>
    </row>
    <row r="19" spans="1:3" ht="16" x14ac:dyDescent="0.2">
      <c r="A19" s="79"/>
      <c r="B19" s="6" t="s">
        <v>47</v>
      </c>
      <c r="C19" s="6"/>
    </row>
    <row r="20" spans="1:3" x14ac:dyDescent="0.2">
      <c r="A20" s="79"/>
      <c r="B20" s="6"/>
      <c r="C20" s="6"/>
    </row>
    <row r="21" spans="1:3" x14ac:dyDescent="0.2">
      <c r="A21" s="80"/>
      <c r="B21" s="6"/>
      <c r="C21" s="6"/>
    </row>
    <row r="22" spans="1:3" ht="16" x14ac:dyDescent="0.2">
      <c r="A22" s="20" t="s">
        <v>48</v>
      </c>
      <c r="B22" s="50"/>
      <c r="C22" s="50"/>
    </row>
    <row r="23" spans="1:3" ht="16" x14ac:dyDescent="0.2">
      <c r="A23" s="20" t="s">
        <v>49</v>
      </c>
      <c r="B23" s="62"/>
      <c r="C23" s="63"/>
    </row>
    <row r="24" spans="1:3" ht="16" x14ac:dyDescent="0.2">
      <c r="A24" s="20" t="s">
        <v>50</v>
      </c>
      <c r="B24" s="50"/>
      <c r="C24" s="50"/>
    </row>
    <row r="25" spans="1:3" ht="16" x14ac:dyDescent="0.2">
      <c r="A25" s="20" t="s">
        <v>51</v>
      </c>
      <c r="B25" s="50"/>
      <c r="C25" s="50"/>
    </row>
    <row r="26" spans="1:3" ht="16" x14ac:dyDescent="0.2">
      <c r="A26" s="20" t="s">
        <v>52</v>
      </c>
      <c r="B26" s="50"/>
      <c r="C26" s="50"/>
    </row>
    <row r="27" spans="1:3" ht="16" x14ac:dyDescent="0.2">
      <c r="A27" s="19" t="s">
        <v>53</v>
      </c>
      <c r="B27" s="50"/>
      <c r="C27" s="50"/>
    </row>
    <row r="28" spans="1:3" x14ac:dyDescent="0.2">
      <c r="A28" s="64" t="s">
        <v>54</v>
      </c>
      <c r="B28" s="64"/>
      <c r="C28" s="64"/>
    </row>
    <row r="29" spans="1:3" x14ac:dyDescent="0.2">
      <c r="A29" s="74" t="s">
        <v>55</v>
      </c>
      <c r="B29" s="75"/>
      <c r="C29" s="11"/>
    </row>
    <row r="30" spans="1:3" x14ac:dyDescent="0.2">
      <c r="A30" s="74" t="s">
        <v>56</v>
      </c>
      <c r="B30" s="75"/>
      <c r="C30" s="11"/>
    </row>
    <row r="31" spans="1:3" x14ac:dyDescent="0.2">
      <c r="A31" s="74" t="s">
        <v>57</v>
      </c>
      <c r="B31" s="75"/>
      <c r="C31" s="12"/>
    </row>
    <row r="32" spans="1:3" x14ac:dyDescent="0.2">
      <c r="A32" s="74" t="s">
        <v>58</v>
      </c>
      <c r="B32" s="75"/>
      <c r="C32" s="11"/>
    </row>
    <row r="33" spans="1:3" x14ac:dyDescent="0.2">
      <c r="A33" s="74" t="s">
        <v>59</v>
      </c>
      <c r="B33" s="75"/>
      <c r="C33" s="11"/>
    </row>
    <row r="34" spans="1:3" x14ac:dyDescent="0.2">
      <c r="A34" s="74" t="s">
        <v>60</v>
      </c>
      <c r="B34" s="75"/>
      <c r="C34" s="13"/>
    </row>
    <row r="35" spans="1:3" x14ac:dyDescent="0.2">
      <c r="A35" s="65" t="s">
        <v>61</v>
      </c>
      <c r="B35" s="66"/>
      <c r="C35" s="14"/>
    </row>
    <row r="36" spans="1:3" x14ac:dyDescent="0.2">
      <c r="A36" s="65" t="s">
        <v>62</v>
      </c>
      <c r="B36" s="66"/>
      <c r="C36" s="15"/>
    </row>
    <row r="37" spans="1:3" x14ac:dyDescent="0.2">
      <c r="A37" s="67" t="s">
        <v>63</v>
      </c>
      <c r="B37" s="68"/>
      <c r="C37" s="15"/>
    </row>
    <row r="38" spans="1:3" x14ac:dyDescent="0.2">
      <c r="A38" s="69"/>
      <c r="B38" s="70"/>
      <c r="C38" s="15"/>
    </row>
    <row r="39" spans="1:3" x14ac:dyDescent="0.2">
      <c r="A39" s="71"/>
      <c r="B39" s="72"/>
      <c r="C39" s="15"/>
    </row>
    <row r="40" spans="1:3" x14ac:dyDescent="0.2">
      <c r="A40" s="73" t="s">
        <v>64</v>
      </c>
      <c r="B40" s="73"/>
      <c r="C40" s="73"/>
    </row>
    <row r="41" spans="1:3" ht="16" x14ac:dyDescent="0.2">
      <c r="A41" s="17" t="s">
        <v>65</v>
      </c>
      <c r="B41" s="18"/>
      <c r="C41" s="15"/>
    </row>
    <row r="42" spans="1:3" x14ac:dyDescent="0.2">
      <c r="A42" s="65" t="s">
        <v>66</v>
      </c>
      <c r="B42" s="66"/>
      <c r="C42" s="15"/>
    </row>
    <row r="43" spans="1:3" x14ac:dyDescent="0.2">
      <c r="A43" s="65" t="s">
        <v>67</v>
      </c>
      <c r="B43" s="66"/>
      <c r="C43" s="15"/>
    </row>
    <row r="44" spans="1:3" ht="16" x14ac:dyDescent="0.2">
      <c r="A44" s="17" t="s">
        <v>68</v>
      </c>
      <c r="B44" s="18"/>
      <c r="C44" s="15"/>
    </row>
    <row r="45" spans="1:3" ht="16" x14ac:dyDescent="0.2">
      <c r="A45" s="17" t="s">
        <v>69</v>
      </c>
      <c r="B45" s="18"/>
      <c r="C45" s="15"/>
    </row>
    <row r="46" spans="1:3" x14ac:dyDescent="0.2">
      <c r="A46" s="65" t="s">
        <v>70</v>
      </c>
      <c r="B46" s="66"/>
      <c r="C46" s="15"/>
    </row>
    <row r="47" spans="1:3" ht="16" x14ac:dyDescent="0.2">
      <c r="A47" s="17" t="s">
        <v>71</v>
      </c>
      <c r="B47" s="16"/>
      <c r="C47" s="15"/>
    </row>
    <row r="48" spans="1:3" x14ac:dyDescent="0.2">
      <c r="A48" s="65" t="s">
        <v>72</v>
      </c>
      <c r="B48" s="66"/>
      <c r="C48" s="15"/>
    </row>
    <row r="49" spans="1:3" x14ac:dyDescent="0.2">
      <c r="A49" s="65" t="s">
        <v>73</v>
      </c>
      <c r="B49" s="66"/>
      <c r="C49" s="15"/>
    </row>
    <row r="50" spans="1:3" x14ac:dyDescent="0.2">
      <c r="A50" s="65" t="s">
        <v>63</v>
      </c>
      <c r="B50" s="6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21" zoomScale="115" zoomScaleNormal="115" workbookViewId="0">
      <selection activeCell="A22" sqref="A22:A38"/>
    </sheetView>
  </sheetViews>
  <sheetFormatPr baseColWidth="10" defaultColWidth="0" defaultRowHeight="15" x14ac:dyDescent="0.2"/>
  <cols>
    <col min="1" max="1" width="41.83203125" customWidth="1"/>
    <col min="2" max="2" width="35.5" customWidth="1"/>
    <col min="3" max="3" width="54.83203125" customWidth="1"/>
    <col min="4" max="8" width="11.5" hidden="1" customWidth="1"/>
    <col min="9" max="9" width="12" hidden="1" customWidth="1"/>
    <col min="10" max="16384" width="11.5" hidden="1"/>
  </cols>
  <sheetData>
    <row r="1" spans="1:9" ht="19" x14ac:dyDescent="0.2">
      <c r="A1" s="61" t="s">
        <v>74</v>
      </c>
      <c r="B1" s="61"/>
      <c r="C1" s="61"/>
    </row>
    <row r="2" spans="1:9" ht="15" customHeight="1" x14ac:dyDescent="0.2">
      <c r="A2" s="35" t="s">
        <v>32</v>
      </c>
      <c r="B2" s="85" t="s">
        <v>176</v>
      </c>
      <c r="C2" s="86"/>
    </row>
    <row r="3" spans="1:9" ht="16" x14ac:dyDescent="0.2">
      <c r="A3" s="36" t="s">
        <v>1</v>
      </c>
      <c r="B3" s="89" t="str">
        <f>'AUTOS  NOTA 322'!B2:C2</f>
        <v>85001310300320220000300</v>
      </c>
      <c r="C3" s="89"/>
    </row>
    <row r="4" spans="1:9" ht="16" x14ac:dyDescent="0.2">
      <c r="A4" s="36" t="s">
        <v>2</v>
      </c>
      <c r="B4" s="89" t="str">
        <f>'AUTOS  NOTA 322'!B3:C3</f>
        <v>JUZGADO TERCERO CIVIL DEL CIRCUITO DE YOPAL</v>
      </c>
      <c r="C4" s="89"/>
    </row>
    <row r="5" spans="1:9" ht="16" x14ac:dyDescent="0.2">
      <c r="A5" s="36" t="s">
        <v>3</v>
      </c>
      <c r="B5" s="89" t="str">
        <f>'AUTOS  NOTA 322'!B4:C4</f>
        <v>EDGAR MARTINEZ LOZANO (CONDUCTOR)
PEDRO LUIS CHARRY (PROPIETARIO)
SANDRA PATRICIA MORENO VARGAS (PROPIETARIO)
ALLIANZ SEGUROS SA</v>
      </c>
      <c r="C5" s="89"/>
    </row>
    <row r="6" spans="1:9" ht="15" customHeight="1" x14ac:dyDescent="0.2">
      <c r="A6" s="36" t="s">
        <v>4</v>
      </c>
      <c r="B6" s="89" t="str">
        <f>'AUTOS  NOTA 322'!B5:C5</f>
        <v xml:space="preserve">BENILDA HERRERA ROMERO (MADRE DE LA VÍCTIMA) (18/04/1952) (72 años)
EDUARDO PRADA ROMERO (HERMANO DE LA VÍCTIMA)
LIBARDO PRADA HERRERA (HERMANO DE LA VÍCTIMA)
BERNABE PRADA HERRERA (HERMANA DE LA VÍCTIMA)
DIANA ANDREA PRADA HERRERA (HERMANA DE LA VÍCTIMA)
EDILSA PRADA HERRERA (HERMANA DE LA VÍCTIMA)
ROBERTO ANDREY PRADA (HERMANO DE LA VÍCTIMA)
</v>
      </c>
      <c r="C6" s="89"/>
    </row>
    <row r="7" spans="1:9" ht="16" x14ac:dyDescent="0.2">
      <c r="A7" s="36" t="s">
        <v>5</v>
      </c>
      <c r="B7" s="89" t="str">
        <f>'AUTOS  NOTA 322'!B6:C6</f>
        <v>LLAMADA EN GARANTIA</v>
      </c>
      <c r="C7" s="89"/>
    </row>
    <row r="8" spans="1:9" ht="16" x14ac:dyDescent="0.2">
      <c r="A8" s="38" t="s">
        <v>34</v>
      </c>
      <c r="B8" s="89" t="str">
        <f>'AUTOS  NOTA 322'!B7:C8</f>
        <v>CARLOS OBANDO PRADA HERRERA</v>
      </c>
      <c r="C8" s="89"/>
    </row>
    <row r="9" spans="1:9" ht="32" x14ac:dyDescent="0.2">
      <c r="A9" s="36" t="s">
        <v>75</v>
      </c>
      <c r="B9" s="83">
        <f>SUM(C11,C12,C14,C15,C17)</f>
        <v>1051218368</v>
      </c>
      <c r="C9" s="84"/>
    </row>
    <row r="10" spans="1:9" x14ac:dyDescent="0.2">
      <c r="A10" s="90" t="s">
        <v>76</v>
      </c>
      <c r="B10" s="87" t="s">
        <v>77</v>
      </c>
      <c r="C10" s="88"/>
    </row>
    <row r="11" spans="1:9" ht="16" x14ac:dyDescent="0.2">
      <c r="A11" s="90"/>
      <c r="B11" s="37" t="s">
        <v>78</v>
      </c>
      <c r="C11" s="32">
        <v>791218368</v>
      </c>
    </row>
    <row r="12" spans="1:9" ht="16" x14ac:dyDescent="0.2">
      <c r="A12" s="90"/>
      <c r="B12" s="37" t="s">
        <v>79</v>
      </c>
      <c r="C12" s="32"/>
    </row>
    <row r="13" spans="1:9" x14ac:dyDescent="0.2">
      <c r="A13" s="90"/>
      <c r="B13" s="87"/>
      <c r="C13" s="88"/>
    </row>
    <row r="14" spans="1:9" ht="16" x14ac:dyDescent="0.2">
      <c r="A14" s="90"/>
      <c r="B14" s="37" t="s">
        <v>80</v>
      </c>
      <c r="C14" s="40">
        <v>260000000</v>
      </c>
    </row>
    <row r="15" spans="1:9" ht="16" x14ac:dyDescent="0.2">
      <c r="A15" s="90"/>
      <c r="B15" s="37" t="s">
        <v>81</v>
      </c>
      <c r="C15" s="40"/>
      <c r="E15" t="s">
        <v>82</v>
      </c>
      <c r="F15" s="22">
        <v>0.7</v>
      </c>
    </row>
    <row r="16" spans="1:9" x14ac:dyDescent="0.2">
      <c r="A16" s="90"/>
      <c r="B16" s="87" t="s">
        <v>83</v>
      </c>
      <c r="C16" s="88"/>
      <c r="E16" t="s">
        <v>84</v>
      </c>
      <c r="F16" s="23">
        <v>0.3</v>
      </c>
      <c r="I16" s="25"/>
    </row>
    <row r="17" spans="1:9" x14ac:dyDescent="0.2">
      <c r="A17" s="90"/>
      <c r="B17" s="37"/>
      <c r="C17" s="41"/>
      <c r="F17" s="26"/>
      <c r="I17" s="25"/>
    </row>
    <row r="18" spans="1:9" ht="23.25" customHeight="1" x14ac:dyDescent="0.2">
      <c r="A18" s="39" t="s">
        <v>85</v>
      </c>
      <c r="B18" s="85" t="s">
        <v>84</v>
      </c>
      <c r="C18" s="86"/>
    </row>
    <row r="19" spans="1:9" ht="48" x14ac:dyDescent="0.2">
      <c r="A19" s="36" t="s">
        <v>86</v>
      </c>
      <c r="B19" s="97" t="s">
        <v>183</v>
      </c>
      <c r="C19" s="98"/>
    </row>
    <row r="20" spans="1:9" ht="15" customHeight="1" x14ac:dyDescent="0.2">
      <c r="A20" s="21" t="s">
        <v>87</v>
      </c>
      <c r="B20" s="94">
        <f>((C22+C23+C25+C26+C30+C28+C32+C34+C29+C33)-C37)*C36*C38</f>
        <v>445548718</v>
      </c>
      <c r="C20" s="94"/>
    </row>
    <row r="21" spans="1:9" ht="16" x14ac:dyDescent="0.2">
      <c r="A21" s="7" t="s">
        <v>88</v>
      </c>
      <c r="B21" s="99" t="s">
        <v>77</v>
      </c>
      <c r="C21" s="100"/>
    </row>
    <row r="22" spans="1:9" ht="16" x14ac:dyDescent="0.2">
      <c r="A22" s="81"/>
      <c r="B22" s="37" t="s">
        <v>78</v>
      </c>
      <c r="C22" s="32">
        <v>206648718</v>
      </c>
    </row>
    <row r="23" spans="1:9" ht="16" x14ac:dyDescent="0.2">
      <c r="A23" s="82"/>
      <c r="B23" s="37" t="s">
        <v>79</v>
      </c>
      <c r="C23" s="32">
        <v>0</v>
      </c>
    </row>
    <row r="24" spans="1:9" x14ac:dyDescent="0.2">
      <c r="A24" s="82"/>
      <c r="B24" s="87" t="s">
        <v>89</v>
      </c>
      <c r="C24" s="88"/>
    </row>
    <row r="25" spans="1:9" ht="16" x14ac:dyDescent="0.2">
      <c r="A25" s="82"/>
      <c r="B25" s="37" t="s">
        <v>80</v>
      </c>
      <c r="C25" s="32">
        <v>240000000</v>
      </c>
    </row>
    <row r="26" spans="1:9" ht="29" customHeight="1" x14ac:dyDescent="0.2">
      <c r="A26" s="82"/>
      <c r="B26" s="37" t="s">
        <v>90</v>
      </c>
      <c r="C26" s="32">
        <v>0</v>
      </c>
    </row>
    <row r="27" spans="1:9" x14ac:dyDescent="0.2">
      <c r="A27" s="82"/>
      <c r="B27" s="87" t="s">
        <v>91</v>
      </c>
      <c r="C27" s="88"/>
    </row>
    <row r="28" spans="1:9" ht="16" x14ac:dyDescent="0.2">
      <c r="A28" s="82"/>
      <c r="B28" s="37" t="s">
        <v>92</v>
      </c>
      <c r="C28" s="32">
        <v>0</v>
      </c>
    </row>
    <row r="29" spans="1:9" ht="16" x14ac:dyDescent="0.2">
      <c r="A29" s="82"/>
      <c r="B29" s="37" t="s">
        <v>78</v>
      </c>
      <c r="C29" s="32"/>
    </row>
    <row r="30" spans="1:9" ht="16" x14ac:dyDescent="0.2">
      <c r="A30" s="82"/>
      <c r="B30" s="37" t="s">
        <v>79</v>
      </c>
      <c r="C30" s="32">
        <v>0</v>
      </c>
    </row>
    <row r="31" spans="1:9" x14ac:dyDescent="0.2">
      <c r="A31" s="82"/>
      <c r="B31" s="87" t="s">
        <v>93</v>
      </c>
      <c r="C31" s="88"/>
    </row>
    <row r="32" spans="1:9" x14ac:dyDescent="0.2">
      <c r="A32" s="82"/>
      <c r="B32" s="37"/>
      <c r="C32" s="32"/>
    </row>
    <row r="33" spans="1:3" ht="16" x14ac:dyDescent="0.2">
      <c r="A33" s="82"/>
      <c r="B33" s="37" t="s">
        <v>78</v>
      </c>
      <c r="C33" s="32">
        <v>0</v>
      </c>
    </row>
    <row r="34" spans="1:3" ht="16" x14ac:dyDescent="0.2">
      <c r="A34" s="82"/>
      <c r="B34" s="37" t="s">
        <v>79</v>
      </c>
      <c r="C34" s="32">
        <v>0</v>
      </c>
    </row>
    <row r="35" spans="1:3" x14ac:dyDescent="0.2">
      <c r="A35" s="82"/>
      <c r="B35" s="87" t="s">
        <v>94</v>
      </c>
      <c r="C35" s="88"/>
    </row>
    <row r="36" spans="1:3" ht="16" x14ac:dyDescent="0.2">
      <c r="A36" s="82"/>
      <c r="B36" s="37" t="s">
        <v>95</v>
      </c>
      <c r="C36" s="33">
        <v>1</v>
      </c>
    </row>
    <row r="37" spans="1:3" ht="16" x14ac:dyDescent="0.2">
      <c r="A37" s="82"/>
      <c r="B37" s="37" t="s">
        <v>39</v>
      </c>
      <c r="C37" s="34">
        <v>1100000</v>
      </c>
    </row>
    <row r="38" spans="1:3" ht="16" x14ac:dyDescent="0.2">
      <c r="A38" s="82"/>
      <c r="B38" s="37" t="s">
        <v>96</v>
      </c>
      <c r="C38" s="33">
        <v>1</v>
      </c>
    </row>
    <row r="39" spans="1:3" ht="16" x14ac:dyDescent="0.2">
      <c r="A39" s="24" t="s">
        <v>97</v>
      </c>
      <c r="B39" s="94">
        <f>IFERROR(B20*(VLOOKUP(B18,E15:F17,2,0)),16666)</f>
        <v>133664615.39999999</v>
      </c>
      <c r="C39" s="94"/>
    </row>
    <row r="40" spans="1:3" ht="93" customHeight="1" x14ac:dyDescent="0.2">
      <c r="A40" s="36" t="s">
        <v>98</v>
      </c>
      <c r="B40" s="95" t="s">
        <v>179</v>
      </c>
      <c r="C40" s="96"/>
    </row>
    <row r="41" spans="1:3" ht="211.5" customHeight="1" x14ac:dyDescent="0.2">
      <c r="A41" s="36"/>
      <c r="B41" s="92" t="s">
        <v>180</v>
      </c>
      <c r="C41" s="93"/>
    </row>
    <row r="42" spans="1:3" ht="26" customHeight="1" x14ac:dyDescent="0.2">
      <c r="A42" s="43" t="s">
        <v>99</v>
      </c>
      <c r="B42" s="43"/>
      <c r="C42" s="43"/>
    </row>
    <row r="43" spans="1:3" x14ac:dyDescent="0.2">
      <c r="A43" s="42" t="s">
        <v>100</v>
      </c>
      <c r="B43" s="91"/>
      <c r="C43" s="91"/>
    </row>
    <row r="44" spans="1:3" ht="41" customHeight="1" x14ac:dyDescent="0.2">
      <c r="A44" s="42" t="s">
        <v>101</v>
      </c>
      <c r="B44" s="91"/>
      <c r="C44" s="91"/>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61" t="s">
        <v>102</v>
      </c>
      <c r="B1" s="61"/>
      <c r="C1" s="61"/>
    </row>
    <row r="2" spans="1:3" ht="16" x14ac:dyDescent="0.2">
      <c r="A2" s="20" t="s">
        <v>32</v>
      </c>
      <c r="B2" s="62" t="str">
        <f>'AUTOS NOTA 324'!B2:C2</f>
        <v>17020666-APJ31602</v>
      </c>
      <c r="C2" s="63"/>
    </row>
    <row r="3" spans="1:3" ht="16" x14ac:dyDescent="0.2">
      <c r="A3" s="5" t="s">
        <v>1</v>
      </c>
      <c r="B3" s="50" t="str">
        <f>'AUTOS  NOTA 322'!B2:C2</f>
        <v>85001310300320220000300</v>
      </c>
      <c r="C3" s="50"/>
    </row>
    <row r="4" spans="1:3" ht="16" x14ac:dyDescent="0.2">
      <c r="A4" s="5" t="s">
        <v>2</v>
      </c>
      <c r="B4" s="50" t="str">
        <f>'AUTOS  NOTA 322'!B3:C3</f>
        <v>JUZGADO TERCERO CIVIL DEL CIRCUITO DE YOPAL</v>
      </c>
      <c r="C4" s="50"/>
    </row>
    <row r="5" spans="1:3" ht="16" x14ac:dyDescent="0.2">
      <c r="A5" s="5" t="s">
        <v>3</v>
      </c>
      <c r="B5" s="50" t="str">
        <f>'AUTOS  NOTA 322'!B4:C4</f>
        <v>EDGAR MARTINEZ LOZANO (CONDUCTOR)
PEDRO LUIS CHARRY (PROPIETARIO)
SANDRA PATRICIA MORENO VARGAS (PROPIETARIO)
ALLIANZ SEGUROS SA</v>
      </c>
      <c r="C5" s="50"/>
    </row>
    <row r="6" spans="1:3" ht="15" customHeight="1" x14ac:dyDescent="0.2">
      <c r="A6" s="5" t="s">
        <v>4</v>
      </c>
      <c r="B6" s="50" t="str">
        <f>'AUTOS  NOTA 322'!B5:C5</f>
        <v xml:space="preserve">BENILDA HERRERA ROMERO (MADRE DE LA VÍCTIMA) (18/04/1952) (72 años)
EDUARDO PRADA ROMERO (HERMANO DE LA VÍCTIMA)
LIBARDO PRADA HERRERA (HERMANO DE LA VÍCTIMA)
BERNABE PRADA HERRERA (HERMANA DE LA VÍCTIMA)
DIANA ANDREA PRADA HERRERA (HERMANA DE LA VÍCTIMA)
EDILSA PRADA HERRERA (HERMANA DE LA VÍCTIMA)
ROBERTO ANDREY PRADA (HERMANO DE LA VÍCTIMA)
</v>
      </c>
      <c r="C6" s="50"/>
    </row>
    <row r="7" spans="1:3" ht="15" customHeight="1" x14ac:dyDescent="0.2">
      <c r="A7" s="5" t="s">
        <v>5</v>
      </c>
      <c r="B7" s="50" t="str">
        <f>'AUTOS  NOTA 322'!B6:C6</f>
        <v>LLAMADA EN GARANTIA</v>
      </c>
      <c r="C7" s="50"/>
    </row>
    <row r="8" spans="1:3" ht="15" customHeight="1" x14ac:dyDescent="0.2">
      <c r="A8" s="31" t="s">
        <v>34</v>
      </c>
      <c r="B8" s="50" t="str">
        <f>'AUTOS  NOTA 322'!B7:C8</f>
        <v>CARLOS OBANDO PRADA HERRERA</v>
      </c>
      <c r="C8" s="50"/>
    </row>
    <row r="9" spans="1:3" ht="19" customHeight="1" x14ac:dyDescent="0.2">
      <c r="A9" s="5" t="s">
        <v>103</v>
      </c>
      <c r="B9" s="50"/>
      <c r="C9" s="50"/>
    </row>
    <row r="10" spans="1:3" ht="16" x14ac:dyDescent="0.2">
      <c r="A10" s="7" t="s">
        <v>88</v>
      </c>
      <c r="B10" s="103">
        <f>'AUTOS NOTA 324'!B20:C20</f>
        <v>445548718</v>
      </c>
      <c r="C10" s="103"/>
    </row>
    <row r="11" spans="1:3" ht="16" x14ac:dyDescent="0.2">
      <c r="A11" s="7" t="s">
        <v>104</v>
      </c>
      <c r="B11" s="104">
        <f>'AUTOS NOTA 324'!B39:C39</f>
        <v>133664615.39999999</v>
      </c>
      <c r="C11" s="50"/>
    </row>
    <row r="12" spans="1:3" ht="32" x14ac:dyDescent="0.2">
      <c r="A12" s="7" t="s">
        <v>105</v>
      </c>
      <c r="B12" s="101"/>
      <c r="C12" s="102"/>
    </row>
    <row r="13" spans="1:3" ht="48" x14ac:dyDescent="0.2">
      <c r="A13" s="5" t="s">
        <v>106</v>
      </c>
      <c r="B13" s="50"/>
      <c r="C13" s="50"/>
    </row>
    <row r="14" spans="1:3" ht="48" x14ac:dyDescent="0.2">
      <c r="A14" s="5" t="s">
        <v>107</v>
      </c>
      <c r="B14" s="50"/>
      <c r="C14" s="50"/>
    </row>
    <row r="15" spans="1:3" ht="16" x14ac:dyDescent="0.2">
      <c r="A15" s="5" t="s">
        <v>108</v>
      </c>
      <c r="B15" s="6"/>
      <c r="C15" s="6"/>
    </row>
    <row r="16" spans="1:3" ht="16" x14ac:dyDescent="0.2">
      <c r="A16" s="7" t="s">
        <v>109</v>
      </c>
      <c r="B16" s="50"/>
      <c r="C16" s="50"/>
    </row>
    <row r="17" spans="1:3" ht="16" x14ac:dyDescent="0.2">
      <c r="A17" s="6" t="s">
        <v>110</v>
      </c>
      <c r="B17" s="102"/>
      <c r="C17" s="10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40</v>
      </c>
      <c r="B1" t="s">
        <v>111</v>
      </c>
      <c r="C1" s="9" t="s">
        <v>44</v>
      </c>
      <c r="D1" s="9" t="s">
        <v>112</v>
      </c>
      <c r="E1" s="3" t="s">
        <v>50</v>
      </c>
      <c r="F1" s="2" t="s">
        <v>82</v>
      </c>
      <c r="G1" s="4">
        <v>0</v>
      </c>
      <c r="H1" t="s">
        <v>16</v>
      </c>
      <c r="I1" t="s">
        <v>113</v>
      </c>
      <c r="K1" t="s">
        <v>114</v>
      </c>
      <c r="L1" s="30" t="s">
        <v>115</v>
      </c>
      <c r="M1" t="s">
        <v>116</v>
      </c>
      <c r="N1" t="s">
        <v>82</v>
      </c>
      <c r="O1" t="s">
        <v>117</v>
      </c>
    </row>
    <row r="2" spans="1:15" x14ac:dyDescent="0.2">
      <c r="A2" t="s">
        <v>116</v>
      </c>
      <c r="B2" t="s">
        <v>118</v>
      </c>
      <c r="C2" t="s">
        <v>119</v>
      </c>
      <c r="D2" s="2" t="s">
        <v>120</v>
      </c>
      <c r="E2" s="1" t="s">
        <v>121</v>
      </c>
      <c r="F2" s="2" t="s">
        <v>122</v>
      </c>
      <c r="G2" s="4">
        <v>0.7</v>
      </c>
      <c r="H2" t="s">
        <v>123</v>
      </c>
      <c r="I2" t="s">
        <v>124</v>
      </c>
      <c r="K2" t="s">
        <v>125</v>
      </c>
      <c r="L2" s="30" t="s">
        <v>126</v>
      </c>
      <c r="M2" t="s">
        <v>127</v>
      </c>
      <c r="N2" t="s">
        <v>84</v>
      </c>
      <c r="O2" t="s">
        <v>118</v>
      </c>
    </row>
    <row r="3" spans="1:15" x14ac:dyDescent="0.2">
      <c r="A3" t="s">
        <v>127</v>
      </c>
      <c r="C3" t="s">
        <v>128</v>
      </c>
      <c r="D3" s="2" t="s">
        <v>129</v>
      </c>
      <c r="E3" s="1" t="s">
        <v>130</v>
      </c>
      <c r="F3" s="2" t="s">
        <v>84</v>
      </c>
      <c r="G3" s="4">
        <v>0.3</v>
      </c>
      <c r="H3" t="s">
        <v>131</v>
      </c>
      <c r="I3" t="s">
        <v>132</v>
      </c>
      <c r="L3" s="30" t="s">
        <v>37</v>
      </c>
      <c r="M3" t="s">
        <v>133</v>
      </c>
      <c r="N3" t="s">
        <v>122</v>
      </c>
    </row>
    <row r="4" spans="1:15" x14ac:dyDescent="0.2">
      <c r="A4" t="s">
        <v>133</v>
      </c>
      <c r="C4" t="s">
        <v>134</v>
      </c>
      <c r="E4" s="1" t="s">
        <v>135</v>
      </c>
      <c r="H4" t="s">
        <v>136</v>
      </c>
      <c r="I4" t="s">
        <v>137</v>
      </c>
      <c r="L4" t="s">
        <v>138</v>
      </c>
    </row>
    <row r="5" spans="1:15" x14ac:dyDescent="0.2">
      <c r="A5" t="s">
        <v>139</v>
      </c>
      <c r="E5" s="1" t="s">
        <v>140</v>
      </c>
      <c r="H5" t="s">
        <v>141</v>
      </c>
      <c r="I5" t="s">
        <v>142</v>
      </c>
      <c r="L5" s="30" t="s">
        <v>143</v>
      </c>
    </row>
    <row r="6" spans="1:15" x14ac:dyDescent="0.2">
      <c r="E6" s="1" t="s">
        <v>144</v>
      </c>
      <c r="I6" t="s">
        <v>145</v>
      </c>
      <c r="L6" s="30" t="s">
        <v>146</v>
      </c>
    </row>
    <row r="7" spans="1:15" x14ac:dyDescent="0.2">
      <c r="E7" s="1" t="s">
        <v>147</v>
      </c>
      <c r="I7" t="s">
        <v>148</v>
      </c>
      <c r="L7" s="30" t="s">
        <v>149</v>
      </c>
    </row>
    <row r="8" spans="1:15" x14ac:dyDescent="0.2">
      <c r="E8" s="1" t="s">
        <v>150</v>
      </c>
      <c r="L8" s="30" t="s">
        <v>91</v>
      </c>
    </row>
    <row r="9" spans="1:15" x14ac:dyDescent="0.2">
      <c r="L9" s="30" t="s">
        <v>151</v>
      </c>
    </row>
    <row r="10" spans="1:15" x14ac:dyDescent="0.2">
      <c r="L10" s="30" t="s">
        <v>152</v>
      </c>
    </row>
    <row r="11" spans="1:15" x14ac:dyDescent="0.2">
      <c r="L11" s="30" t="s">
        <v>153</v>
      </c>
    </row>
    <row r="12" spans="1:15" x14ac:dyDescent="0.2">
      <c r="L12" s="30" t="s">
        <v>154</v>
      </c>
    </row>
    <row r="13" spans="1:15" x14ac:dyDescent="0.2">
      <c r="L13" s="30" t="s">
        <v>155</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E20B7E-10EE-4801-BB57-1803224B08F4}">
  <ds:schemaRef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terms/"/>
    <ds:schemaRef ds:uri="http://schemas.microsoft.com/office/2006/documentManagement/types"/>
    <ds:schemaRef ds:uri="e7d3d6e7-89cb-4750-b948-5e984f176bb6"/>
    <ds:schemaRef ds:uri="http://www.w3.org/XML/1998/namespace"/>
    <ds:schemaRef ds:uri="http://purl.org/dc/dcmitype/"/>
    <ds:schemaRef ds:uri="4382931b-6036-484b-ad41-6810b26eb986"/>
  </ds:schemaRefs>
</ds:datastoreItem>
</file>

<file path=customXml/itemProps2.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19B866-0F38-4332-A42A-1C35F2E5B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Brenda Patricia  Diaz Vidal</cp:lastModifiedBy>
  <cp:revision/>
  <dcterms:created xsi:type="dcterms:W3CDTF">2020-12-07T14:41:17Z</dcterms:created>
  <dcterms:modified xsi:type="dcterms:W3CDTF">2024-09-05T22:03:41Z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