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allianzms-my.sharepoint.com/personal/david_giraldo_allianz_co/Documents/ANTECEDENTES/CALI/LUZ KARIME CHAVEZ/"/>
    </mc:Choice>
  </mc:AlternateContent>
  <xr:revisionPtr revIDLastSave="21" documentId="8_{16DD9C45-2138-4E43-8F36-9E91FFBD34B3}" xr6:coauthVersionLast="47" xr6:coauthVersionMax="47" xr10:uidLastSave="{D889F408-ABEC-4C3E-AC42-812255FD6A1F}"/>
  <bookViews>
    <workbookView xWindow="21480" yWindow="-660" windowWidth="19440" windowHeight="14880" firstSheet="1" activeTab="3"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8" i="11"/>
  <c r="B17" i="11"/>
  <c r="B28" i="11" s="1"/>
  <c r="B7" i="10"/>
  <c r="B7" i="14"/>
  <c r="B6" i="14"/>
  <c r="B5" i="14"/>
  <c r="B4" i="14"/>
  <c r="B3" i="14"/>
  <c r="B4" i="11"/>
  <c r="B5" i="11"/>
  <c r="B6" i="11"/>
  <c r="B7" i="11"/>
  <c r="B3" i="11"/>
  <c r="B4" i="10"/>
  <c r="B5" i="10"/>
  <c r="B6" i="10"/>
  <c r="B3" i="10"/>
</calcChain>
</file>

<file path=xl/sharedStrings.xml><?xml version="1.0" encoding="utf-8"?>
<sst xmlns="http://schemas.openxmlformats.org/spreadsheetml/2006/main" count="211" uniqueCount="158">
  <si>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</si>
  <si>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</si>
  <si>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</si>
  <si>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</si>
  <si>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</si>
  <si>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</si>
  <si>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</si>
  <si>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</si>
  <si>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</si>
  <si>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</si>
  <si>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</si>
  <si>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</si>
  <si>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</si>
  <si>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</si>
  <si>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</si>
  <si>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</si>
  <si>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</si>
  <si>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</si>
  <si>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</si>
  <si>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</si>
  <si>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</si>
  <si>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</si>
  <si>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</si>
  <si>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</si>
  <si>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</si>
  <si>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</si>
  <si>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</si>
  <si>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</si>
  <si>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</si>
  <si>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</si>
  <si>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</si>
  <si>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</si>
  <si>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</si>
  <si>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</si>
  <si>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</si>
  <si>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</si>
  <si>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</si>
  <si>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</si>
  <si>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</si>
  <si>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</si>
  <si>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</si>
  <si>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</si>
  <si>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</si>
  <si>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</si>
  <si>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</si>
  <si>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</si>
  <si>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</si>
  <si>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</si>
  <si>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</si>
  <si>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</si>
  <si>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</si>
  <si>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</si>
  <si>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</si>
  <si>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</si>
  <si>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</si>
  <si>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</si>
  <si>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</si>
  <si>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</si>
  <si>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</si>
  <si>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</si>
  <si>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</si>
  <si>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</si>
  <si>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</si>
  <si>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</si>
  <si>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</si>
  <si>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</si>
  <si>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</si>
  <si>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</si>
  <si>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</si>
  <si>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</si>
  <si>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</si>
  <si>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</si>
  <si>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</si>
  <si>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</si>
  <si>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</si>
  <si>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</si>
  <si>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</si>
  <si>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</si>
  <si>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</si>
  <si>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</si>
  <si>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</si>
  <si>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</si>
  <si>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</si>
  <si>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</si>
  <si>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</si>
  <si>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</si>
  <si>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</si>
  <si>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</si>
  <si>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</si>
  <si>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</si>
  <si>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</si>
  <si>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</si>
  <si>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</si>
  <si>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</si>
  <si>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</si>
  <si>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</si>
  <si>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</si>
  <si>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</si>
  <si>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</si>
  <si>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</si>
  <si>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</si>
  <si>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</si>
  <si>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</si>
  <si>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</si>
  <si>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</si>
  <si>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</si>
  <si>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</si>
  <si>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</si>
  <si>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</si>
  <si>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</si>
  <si>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</si>
  <si>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</si>
  <si>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</si>
  <si>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</si>
  <si>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</si>
  <si>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</si>
  <si>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</si>
  <si>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</si>
  <si>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</si>
  <si>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</si>
  <si>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</si>
  <si>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</si>
  <si>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</si>
  <si>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</si>
  <si>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</si>
  <si>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</si>
  <si>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</si>
  <si>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</si>
  <si>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</si>
  <si>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</si>
  <si>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</si>
  <si>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</si>
  <si>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</si>
  <si>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</si>
  <si>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</si>
  <si>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</si>
  <si>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76001333300820200020700</t>
  </si>
  <si>
    <t>JUZGADO OCTAVO ADMINISTRATIVO DE CALI</t>
  </si>
  <si>
    <t>LUZ KARIME CHAVEZ SANDOVAL (MADRE ) Y MARÍA DIGNORA SANDOVAL (ABUELA)</t>
  </si>
  <si>
    <t xml:space="preserve">HOSPITAL UNIVERSITARIO DEL VALLE ESE </t>
  </si>
  <si>
    <t>Sin nombre (nasciturus) - hijo de Luz karime Chavez Sandoval</t>
  </si>
  <si>
    <t>29 de enero de 2019</t>
  </si>
  <si>
    <t>30 de septiembre de 2020</t>
  </si>
  <si>
    <t>03 de noviembre de 2020</t>
  </si>
  <si>
    <t>RESPONSABILIDAD CIVIL PROFESIONAL</t>
  </si>
  <si>
    <t>Daño Moral</t>
  </si>
  <si>
    <t>Afectación a bienes constitucionales</t>
  </si>
  <si>
    <t>30 DE JUNIO DE 2021</t>
  </si>
  <si>
    <t>12 DE SEPTIEMBRE DE 2023</t>
  </si>
  <si>
    <t>05 DE OCTUBRE DE 2023</t>
  </si>
  <si>
    <t xml:space="preserve">EL DÍA 28 DE ENERO DE 2019 LA SEÑORITA LUZ KARIME CHAVEZ SANDOVAL CON UN EMBARAZO DE ALTO RIESGO DE 26.9 SEMANAS DE GESTACIÓN ACUDIÓ AL SERVICIO DE URGENCIAS DEL HOSPITAL SANTA MARGARITA ESE DE LA CUMBRE (VALLE) DEBIDO A CUADRO AGUDO DE DOLOR DE CABEZA, NAUSAS Y DOLOR ABDOMINAL. EN DICHA INSTITUCIÓN LE DIAGNOSTICAN PREECLAMPSIA SEVERA POR LO QUE LA REMITEN AL HOSPITAL UNIVERSITARIO DEL VALLE. A ESTA ÚLTIMA INSTITUCIÓN INGRESA A LAS 19:35, LA ESTABILIZAN E INICIAN EL TRATAMIENTO DE CONTROL DE CIFRAS TENSIONALES CADA 20 MINUTOS Y UNA ECOGRAFÍA DOOPLER PARA CONOCER EL BIENESTAR FETAL. A LAS 3:04 AM DEL 29 DE ENERO DE 2019 SE REPORTA AUSENCIA DE FETOCARDIA, POR LO CUAL LOS PROFESIONALES DE LA SALUD REALIZAN MANIOBRAS DE REANIMACIÓN PERO AL NO TENER RESPUESTA DE LA ACTIVIDAD CARDIÁCA, DECLARAN LA MUERTE DEL NASCITURUS A LAS 3:46 AM. </t>
  </si>
  <si>
    <t>RC PROFESIONAL</t>
  </si>
  <si>
    <t>20%  $10.000.000</t>
  </si>
  <si>
    <t>01/07/2018 HASTA 22/03/2019</t>
  </si>
  <si>
    <t xml:space="preserve">LIQUIDACIÓN OBJETIVA: Se llegó a este valor $148.480.000 de la siguiente manera:
DAÑO MORAL: $ 174.000.000
La suma de $174.000.000. se liquida el valor que de acuerdo a la sentencia de unificación del H. consejo de estado se ha reconocido por daño moral en los casos de muerte con porcentaje del 100 SMLMV para aquellos en el primer grado de consanguinidad (1 demandante – madre) equivalente a $116.000.000 y 50SMLMV para aquello en el segundo grado o relación afectiva (1 demandante – abuela) equivalente a $58.000.000 (año 2023). 
Daño a la salud: $11.600.000. El consejo de Estado ha reconocido este tipo de perjuicio para la madre cuando ocurre una falla en el servicio y lamentablemente fallece el feto. Por lo que teniendo en cuenta que el dosier no reposa una prueba técnica o dictamen que indique la gravedad de la lesión, en esta oportunidad se reconoce el mínimo del 10%, lo cual equivale a 10SMLMV correspondientes a $11.600.000. Indemnización que únicamente se reconoce a la señora Luz Karime Chávez Sandoval, como madre del nasciturus fallecido.  
Daño a bienes jurídicos de especial protección – Modos Vivendi: 0. No se reconoce por cuanto no se acreditó la causación de una afectación superior que requiera de una indemnización adicional y que, el eventual reconocimiento de perjuicios morales no reparara integralmente a las víctimas como lo establece el Consejo de Estado. 
Deducible: Del total de $185.600.000 se descuenta el 20% equivalentes a $37.120.000, quedando un total de $148.480.000
</t>
  </si>
  <si>
    <t xml:space="preserve">EXCEPCIONES FRENTE A LA DEMANDA:
A. AUSENCIA DEL NEXO DE CAUSALIDAD ENTRE EL FALLECIMIENTO DEL NASCITURUS Y EL ACTUAR EL HOSPITAL UNIVERSITARIO DEL VALLE “EVARISTO GARCÍA” E.S.E.
B. INEXISTENCIA DE FALLA EN EL SERVICIO, POR LO TANTO, HAY INEXISTENCIA DE RESPONSABILIDAD ADMINISTRATIVA ATRIBUIBLE AL HOSPITAL UNIVERSITARIO DEL VALLE “EVARISTO GARCÍA” E.S.E. 
C. LA OBLIGACIÓN DE LOS MÉDICOS ES DE MEDIOS.
D. EXCEPCIONES PLANTEADAS POR QUIEN FORMULÓ EL LLAMAMIENTO EN GARANTÍA A MI REPRESENTADA.
E. IMPROCEDENTE RECONOCIMIENTO DE PERJUICIOS INMATERIALES.
F. GENÉRICA O INNOMINADA 
EXCEPCIONES FRENTE AL LLAMAMIENTO EN GARANTIA 
A. AUSENCIA DE COBERTURA EN LA PÓLIZA DE RESPONSABILIDAD CIVIL PROFESIONAL CLÍNICAS Y HOSPITALES No. 022296180/0. 
B. LAS EXCLUSIONES DE AMPARO CONCERTADAS EN LA PÓLIZA DE RESPONSABILIDAD CIVIL PROFESIONAL CLÍNICAS Y HOSPITALES No. 022296180/0.
C. CARÁCTER MERAMENTE INDEMNIZATORIO QUE REVISTEN LOS CONTRATOS DE SEGURO.
D. LÍMITES Y SUBLÍMITES MÁXIMOS DE RESPONSABILIDAD DEL ASEGURADOR Y CONDICIONES PACTADOS EN EL CONTRATO DE SEGURO DOCUMENTADO EN LA PÓLIZA DE RESPONSABILIDAD CIVIL PROFESIONAL CLÍNICAS Y HOSPITALES No. 022296180/0. 
E. EN LA PÓLIZA DE RESPONSABILIDAD CIVIL PROFESIONAL CLÍNICAS Y HOSPITALES No. 022296180/0 SE PACTÓ UN DEDUCIBLE.
F. DISPONIBILIDAD DEL VALOR ASEGURADO 
G. AUSENCIA DE SOLIDARIDAD ENTRE MI MANDANTE Y EL HOSPITAL UNIVERSITARIO DEL VALLE “EVARISTO GARCÍA” E.S.E.
H. PAGO POR REEMBOLSO 
I. GENÉRICA O INNOMINADA 
</t>
  </si>
  <si>
    <t>132094805  APJ32034</t>
  </si>
  <si>
    <t>SINIESTRO FUERA DE VIGENCIA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</si>
</sst>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8" borderId="2" xfId="0" applyFill="1" applyBorder="1" applyAlignment="1">
      <alignment horizontal="center" vertical="top" wrapText="1"/>
    </xf>
    <xf numFmtId="0" fontId="0" fillId="8" borderId="3" xfId="0" applyFill="1" applyBorder="1" applyAlignment="1">
      <alignment horizontal="center"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44" fontId="0" fillId="0" borderId="1" xfId="3" applyFont="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4"/>
  <sheetViews>
    <sheetView zoomScaleNormal="100" workbookViewId="0">
      <selection activeCell="A2" sqref="A2: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41</v>
      </c>
      <c r="B1" s="38"/>
      <c r="C1" s="38"/>
    </row>
    <row r="2" spans="1:3" x14ac:dyDescent="0.25">
      <c r="A2" s="5" t="s">
        <v>11</v>
      </c>
      <c r="B2" s="40" t="s">
        <v>136</v>
      </c>
      <c r="C2" s="41"/>
    </row>
    <row r="3" spans="1:3" x14ac:dyDescent="0.25">
      <c r="A3" s="5" t="s">
        <v>0</v>
      </c>
      <c r="B3" s="42" t="s">
        <v>137</v>
      </c>
      <c r="C3" s="43"/>
    </row>
    <row r="4" spans="1:3" x14ac:dyDescent="0.25">
      <c r="A4" s="5" t="s">
        <v>109</v>
      </c>
      <c r="B4" s="42" t="s">
        <v>138</v>
      </c>
      <c r="C4" s="43"/>
    </row>
    <row r="5" spans="1:3" ht="14.45" customHeight="1" x14ac:dyDescent="0.25">
      <c r="A5" s="5" t="s">
        <v>1</v>
      </c>
      <c r="B5" s="42" t="s">
        <v>139</v>
      </c>
      <c r="C5" s="43"/>
    </row>
    <row r="6" spans="1:3" x14ac:dyDescent="0.25">
      <c r="A6" s="5" t="s">
        <v>110</v>
      </c>
      <c r="B6" s="39" t="s">
        <v>134</v>
      </c>
      <c r="C6" s="39"/>
    </row>
    <row r="7" spans="1:3" x14ac:dyDescent="0.25">
      <c r="A7" s="5" t="s">
        <v>2</v>
      </c>
      <c r="B7" s="39" t="s">
        <v>140</v>
      </c>
      <c r="C7" s="39"/>
    </row>
    <row r="8" spans="1:3" x14ac:dyDescent="0.25">
      <c r="A8" s="5" t="s">
        <v>3</v>
      </c>
      <c r="B8" s="35" t="s">
        <v>141</v>
      </c>
      <c r="C8" s="35"/>
    </row>
    <row r="9" spans="1:3" x14ac:dyDescent="0.25">
      <c r="A9" s="5" t="s">
        <v>4</v>
      </c>
      <c r="B9" s="35" t="s">
        <v>142</v>
      </c>
      <c r="C9" s="35"/>
    </row>
    <row r="10" spans="1:3" x14ac:dyDescent="0.25">
      <c r="A10" s="5" t="s">
        <v>5</v>
      </c>
      <c r="B10" s="35" t="s">
        <v>143</v>
      </c>
      <c r="C10" s="35"/>
    </row>
    <row r="11" spans="1:3" ht="23.25" customHeight="1" x14ac:dyDescent="0.25">
      <c r="A11" s="5" t="s">
        <v>27</v>
      </c>
      <c r="B11" s="36" t="s">
        <v>144</v>
      </c>
      <c r="C11" s="37"/>
    </row>
    <row r="12" spans="1:3" x14ac:dyDescent="0.25">
      <c r="A12" s="45" t="s">
        <v>120</v>
      </c>
      <c r="B12" s="39" t="s">
        <v>150</v>
      </c>
      <c r="C12" s="39"/>
    </row>
    <row r="13" spans="1:3" ht="30" customHeight="1" x14ac:dyDescent="0.25">
      <c r="A13" s="45"/>
      <c r="B13" s="39"/>
      <c r="C13" s="39"/>
    </row>
    <row r="14" spans="1:3" ht="73.5" customHeight="1" x14ac:dyDescent="0.25">
      <c r="A14" s="45"/>
      <c r="B14" s="39"/>
      <c r="C14" s="39"/>
    </row>
    <row r="15" spans="1:3" ht="30" x14ac:dyDescent="0.25">
      <c r="A15" s="5" t="s">
        <v>46</v>
      </c>
      <c r="B15" s="48">
        <f>SUM(C17,C18,C20,C21,C22,C24)</f>
        <v>812000000</v>
      </c>
      <c r="C15" s="49"/>
    </row>
    <row r="16" spans="1:3" ht="33.75" customHeight="1" x14ac:dyDescent="0.25">
      <c r="A16" s="50" t="s">
        <v>47</v>
      </c>
      <c r="B16" s="51" t="s">
        <v>48</v>
      </c>
      <c r="C16" s="51"/>
    </row>
    <row r="17" spans="1:3" ht="33.75" customHeight="1" x14ac:dyDescent="0.25">
      <c r="A17" s="50"/>
      <c r="B17" s="11" t="s">
        <v>49</v>
      </c>
      <c r="C17" s="6">
        <v>0</v>
      </c>
    </row>
    <row r="18" spans="1:3" ht="33.75" customHeight="1" x14ac:dyDescent="0.25">
      <c r="A18" s="50"/>
      <c r="B18" s="11" t="s">
        <v>50</v>
      </c>
      <c r="C18" s="6">
        <v>0</v>
      </c>
    </row>
    <row r="19" spans="1:3" x14ac:dyDescent="0.25">
      <c r="A19" s="50"/>
      <c r="B19" s="52" t="s">
        <v>51</v>
      </c>
      <c r="C19" s="53"/>
    </row>
    <row r="20" spans="1:3" x14ac:dyDescent="0.25">
      <c r="A20" s="50"/>
      <c r="B20" s="11" t="s">
        <v>145</v>
      </c>
      <c r="C20" s="6">
        <v>232000000</v>
      </c>
    </row>
    <row r="21" spans="1:3" x14ac:dyDescent="0.25">
      <c r="A21" s="50"/>
      <c r="B21" s="11" t="s">
        <v>113</v>
      </c>
      <c r="C21" s="6">
        <v>348000000</v>
      </c>
    </row>
    <row r="22" spans="1:3" x14ac:dyDescent="0.25">
      <c r="A22" s="50"/>
      <c r="B22" s="11" t="s">
        <v>146</v>
      </c>
      <c r="C22" s="6">
        <v>232000000</v>
      </c>
    </row>
    <row r="23" spans="1:3" x14ac:dyDescent="0.25">
      <c r="A23" s="50"/>
      <c r="B23" s="52" t="s">
        <v>108</v>
      </c>
      <c r="C23" s="53"/>
    </row>
    <row r="24" spans="1:3" x14ac:dyDescent="0.25">
      <c r="A24" s="50"/>
      <c r="B24" s="11"/>
      <c r="C24" s="16"/>
    </row>
    <row r="25" spans="1:3" x14ac:dyDescent="0.25">
      <c r="A25" s="5" t="s">
        <v>6</v>
      </c>
      <c r="B25" s="39" t="s">
        <v>139</v>
      </c>
      <c r="C25" s="39"/>
    </row>
    <row r="26" spans="1:3" x14ac:dyDescent="0.25">
      <c r="A26" s="5" t="s">
        <v>7</v>
      </c>
      <c r="B26" s="39">
        <v>8903034612</v>
      </c>
      <c r="C26" s="39"/>
    </row>
    <row r="27" spans="1:3" x14ac:dyDescent="0.25">
      <c r="A27" s="5" t="s">
        <v>8</v>
      </c>
      <c r="B27" s="39">
        <v>22296180</v>
      </c>
      <c r="C27" s="39"/>
    </row>
    <row r="28" spans="1:3" x14ac:dyDescent="0.25">
      <c r="A28" s="5" t="s">
        <v>42</v>
      </c>
      <c r="B28" s="46" t="s">
        <v>147</v>
      </c>
      <c r="C28" s="47"/>
    </row>
    <row r="29" spans="1:3" x14ac:dyDescent="0.25">
      <c r="A29" s="5" t="s">
        <v>9</v>
      </c>
      <c r="B29" s="44" t="s">
        <v>148</v>
      </c>
      <c r="C29" s="44"/>
    </row>
    <row r="30" spans="1:3" x14ac:dyDescent="0.25">
      <c r="A30" s="5" t="s">
        <v>10</v>
      </c>
      <c r="B30" s="39" t="s">
        <v>149</v>
      </c>
      <c r="C30" s="39"/>
    </row>
    <row r="34" spans="2:2" x14ac:dyDescent="0.25">
      <c r="B34" s="7">
        <v>8903034612</v>
      </c>
    </row>
  </sheetData>
  <mergeCells count="24">
    <mergeCell ref="B29:C29"/>
    <mergeCell ref="B30:C30"/>
    <mergeCell ref="A12:A14"/>
    <mergeCell ref="B12:C14"/>
    <mergeCell ref="B25:C25"/>
    <mergeCell ref="B26:C26"/>
    <mergeCell ref="B27:C27"/>
    <mergeCell ref="B28:C28"/>
    <mergeCell ref="B15:C15"/>
    <mergeCell ref="A16:A24"/>
    <mergeCell ref="B16:C16"/>
    <mergeCell ref="B19:C19"/>
    <mergeCell ref="B23:C23"/>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40</v>
      </c>
      <c r="B1" s="54"/>
      <c r="C1" s="54"/>
    </row>
    <row r="2" spans="1:3" x14ac:dyDescent="0.25">
      <c r="A2" s="13" t="s">
        <v>25</v>
      </c>
      <c r="B2" s="55" t="s">
        <v>156</v>
      </c>
      <c r="C2" s="56"/>
    </row>
    <row r="3" spans="1:3" x14ac:dyDescent="0.25">
      <c r="A3" s="5" t="s">
        <v>11</v>
      </c>
      <c r="B3" s="39" t="str">
        <f>'GENERALES NOTA 322'!B2:C2</f>
        <v>76001333300820200020700</v>
      </c>
      <c r="C3" s="39"/>
    </row>
    <row r="4" spans="1:3" x14ac:dyDescent="0.25">
      <c r="A4" s="5" t="s">
        <v>0</v>
      </c>
      <c r="B4" s="39" t="str">
        <f>'GENERALES NOTA 322'!B3:C3</f>
        <v>JUZGADO OCTAVO ADMINISTRATIVO DE CALI</v>
      </c>
      <c r="C4" s="39"/>
    </row>
    <row r="5" spans="1:3" x14ac:dyDescent="0.25">
      <c r="A5" s="5" t="s">
        <v>109</v>
      </c>
      <c r="B5" s="39" t="str">
        <f>'GENERALES NOTA 322'!B4:C4</f>
        <v>LUZ KARIME CHAVEZ SANDOVAL (MADRE ) Y MARÍA DIGNORA SANDOVAL (ABUELA)</v>
      </c>
      <c r="C5" s="39"/>
    </row>
    <row r="6" spans="1:3" x14ac:dyDescent="0.25">
      <c r="A6" s="5" t="s">
        <v>1</v>
      </c>
      <c r="B6" s="39" t="str">
        <f>'GENERALES NOTA 322'!B5:C5</f>
        <v xml:space="preserve">HOSPITAL UNIVERSITARIO DEL VALLE ESE </v>
      </c>
      <c r="C6" s="39"/>
    </row>
    <row r="7" spans="1:3" x14ac:dyDescent="0.25">
      <c r="A7" s="5" t="s">
        <v>110</v>
      </c>
      <c r="B7" s="39" t="str">
        <f>'GENERALES NOTA 322'!B6:C6</f>
        <v>LLAMADA EN GARANTIA</v>
      </c>
      <c r="C7" s="39"/>
    </row>
    <row r="8" spans="1:3" x14ac:dyDescent="0.25">
      <c r="A8" s="13" t="s">
        <v>26</v>
      </c>
      <c r="B8" s="39">
        <v>22296180</v>
      </c>
      <c r="C8" s="39"/>
    </row>
    <row r="9" spans="1:3" x14ac:dyDescent="0.25">
      <c r="A9" s="13" t="s">
        <v>27</v>
      </c>
      <c r="B9" s="39" t="s">
        <v>151</v>
      </c>
      <c r="C9" s="39"/>
    </row>
    <row r="10" spans="1:3" x14ac:dyDescent="0.25">
      <c r="A10" s="13" t="s">
        <v>77</v>
      </c>
      <c r="B10" s="57">
        <v>1000000000</v>
      </c>
      <c r="C10" s="58"/>
    </row>
    <row r="11" spans="1:3" x14ac:dyDescent="0.25">
      <c r="A11" s="13" t="s">
        <v>116</v>
      </c>
      <c r="B11" s="55" t="s">
        <v>152</v>
      </c>
      <c r="C11" s="56"/>
    </row>
    <row r="12" spans="1:3" x14ac:dyDescent="0.25">
      <c r="A12" s="13" t="s">
        <v>60</v>
      </c>
      <c r="B12" s="42" t="s">
        <v>69</v>
      </c>
      <c r="C12" s="43"/>
    </row>
    <row r="13" spans="1:3" x14ac:dyDescent="0.25">
      <c r="A13" s="13" t="s">
        <v>28</v>
      </c>
      <c r="B13" s="39" t="s">
        <v>153</v>
      </c>
      <c r="C13" s="39"/>
    </row>
    <row r="14" spans="1:3" x14ac:dyDescent="0.25">
      <c r="A14" s="13" t="s">
        <v>29</v>
      </c>
      <c r="B14" s="39" t="s">
        <v>33</v>
      </c>
      <c r="C14" s="39"/>
    </row>
    <row r="15" spans="1:3" x14ac:dyDescent="0.25">
      <c r="A15" s="13" t="s">
        <v>30</v>
      </c>
      <c r="B15" s="39" t="s">
        <v>32</v>
      </c>
      <c r="C15" s="39"/>
    </row>
    <row r="16" spans="1:3" x14ac:dyDescent="0.25">
      <c r="A16" s="59" t="s">
        <v>31</v>
      </c>
      <c r="B16" s="39" t="s">
        <v>74</v>
      </c>
      <c r="C16" s="39"/>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39" t="s">
        <v>33</v>
      </c>
      <c r="C21" s="39"/>
    </row>
    <row r="22" spans="1:3" x14ac:dyDescent="0.25">
      <c r="A22" s="13" t="s">
        <v>61</v>
      </c>
      <c r="B22" s="42"/>
      <c r="C22" s="43"/>
    </row>
    <row r="23" spans="1:3" x14ac:dyDescent="0.25">
      <c r="A23" s="13" t="s">
        <v>16</v>
      </c>
      <c r="B23" s="39" t="s">
        <v>23</v>
      </c>
      <c r="C23" s="39"/>
    </row>
    <row r="24" spans="1:3" x14ac:dyDescent="0.25">
      <c r="A24" s="13" t="s">
        <v>75</v>
      </c>
      <c r="B24" s="39" t="s">
        <v>33</v>
      </c>
      <c r="C24" s="39"/>
    </row>
    <row r="25" spans="1:3" x14ac:dyDescent="0.25">
      <c r="A25" s="13" t="s">
        <v>38</v>
      </c>
      <c r="B25" s="39"/>
      <c r="C25" s="39"/>
    </row>
    <row r="26" spans="1:3" x14ac:dyDescent="0.25">
      <c r="A26" s="12" t="s">
        <v>76</v>
      </c>
      <c r="B26" s="39" t="s">
        <v>33</v>
      </c>
      <c r="C26" s="39"/>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8" t="s">
        <v>14</v>
      </c>
      <c r="B32" s="69"/>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70"/>
      <c r="B53" s="70"/>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80" zoomScaleNormal="8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43</v>
      </c>
      <c r="B1" s="54"/>
      <c r="C1" s="54"/>
    </row>
    <row r="2" spans="1:6" x14ac:dyDescent="0.25">
      <c r="A2" s="20" t="s">
        <v>25</v>
      </c>
      <c r="B2" s="87" t="s">
        <v>156</v>
      </c>
      <c r="C2" s="88"/>
    </row>
    <row r="3" spans="1:6" x14ac:dyDescent="0.25">
      <c r="A3" s="21" t="s">
        <v>11</v>
      </c>
      <c r="B3" s="89" t="str">
        <f>'GENERALES NOTA 322'!B2:C2</f>
        <v>76001333300820200020700</v>
      </c>
      <c r="C3" s="89"/>
    </row>
    <row r="4" spans="1:6" x14ac:dyDescent="0.25">
      <c r="A4" s="21" t="s">
        <v>0</v>
      </c>
      <c r="B4" s="89" t="str">
        <f>'GENERALES NOTA 322'!B3:C3</f>
        <v>JUZGADO OCTAVO ADMINISTRATIVO DE CALI</v>
      </c>
      <c r="C4" s="89"/>
    </row>
    <row r="5" spans="1:6" x14ac:dyDescent="0.25">
      <c r="A5" s="21" t="s">
        <v>109</v>
      </c>
      <c r="B5" s="89" t="str">
        <f>'GENERALES NOTA 322'!B4:C4</f>
        <v>LUZ KARIME CHAVEZ SANDOVAL (MADRE ) Y MARÍA DIGNORA SANDOVAL (ABUELA)</v>
      </c>
      <c r="C5" s="89"/>
    </row>
    <row r="6" spans="1:6" ht="14.45" customHeight="1" x14ac:dyDescent="0.25">
      <c r="A6" s="21" t="s">
        <v>1</v>
      </c>
      <c r="B6" s="89" t="str">
        <f>'GENERALES NOTA 322'!B5:C5</f>
        <v xml:space="preserve">HOSPITAL UNIVERSITARIO DEL VALLE ESE </v>
      </c>
      <c r="C6" s="89"/>
    </row>
    <row r="7" spans="1:6" x14ac:dyDescent="0.25">
      <c r="A7" s="21" t="s">
        <v>110</v>
      </c>
      <c r="B7" s="89" t="str">
        <f>'GENERALES NOTA 322'!B6:C6</f>
        <v>LLAMADA EN GARANTIA</v>
      </c>
      <c r="C7" s="89"/>
    </row>
    <row r="8" spans="1:6" ht="30" x14ac:dyDescent="0.25">
      <c r="A8" s="21" t="s">
        <v>46</v>
      </c>
      <c r="B8" s="83">
        <f>'GENERALES NOTA 322'!B15:C15</f>
        <v>812000000</v>
      </c>
      <c r="C8" s="84"/>
    </row>
    <row r="9" spans="1:6" x14ac:dyDescent="0.25">
      <c r="A9" s="90" t="s">
        <v>47</v>
      </c>
      <c r="B9" s="74" t="s">
        <v>48</v>
      </c>
      <c r="C9" s="75"/>
    </row>
    <row r="10" spans="1:6" x14ac:dyDescent="0.25">
      <c r="A10" s="90"/>
      <c r="B10" s="22" t="s">
        <v>49</v>
      </c>
      <c r="C10" s="19">
        <v>232000000</v>
      </c>
    </row>
    <row r="11" spans="1:6" x14ac:dyDescent="0.25">
      <c r="A11" s="90"/>
      <c r="B11" s="22" t="s">
        <v>50</v>
      </c>
      <c r="C11" s="19">
        <v>348000000</v>
      </c>
    </row>
    <row r="12" spans="1:6" x14ac:dyDescent="0.25">
      <c r="A12" s="90"/>
      <c r="B12" s="74"/>
      <c r="C12" s="75"/>
    </row>
    <row r="13" spans="1:6" x14ac:dyDescent="0.25">
      <c r="A13" s="90"/>
      <c r="B13" s="22" t="s">
        <v>112</v>
      </c>
      <c r="C13" s="24">
        <v>232000000</v>
      </c>
    </row>
    <row r="14" spans="1:6" x14ac:dyDescent="0.25">
      <c r="A14" s="90"/>
      <c r="B14" s="22" t="s">
        <v>113</v>
      </c>
      <c r="C14" s="24"/>
      <c r="E14" t="s">
        <v>59</v>
      </c>
      <c r="F14" s="17">
        <v>0.7</v>
      </c>
    </row>
    <row r="15" spans="1:6" x14ac:dyDescent="0.25">
      <c r="A15" s="23" t="s">
        <v>44</v>
      </c>
      <c r="B15" s="87" t="s">
        <v>57</v>
      </c>
      <c r="C15" s="88"/>
    </row>
    <row r="16" spans="1:6" ht="15" customHeight="1" x14ac:dyDescent="0.25">
      <c r="A16" s="21" t="s">
        <v>45</v>
      </c>
      <c r="B16" s="85"/>
      <c r="C16" s="86"/>
    </row>
    <row r="17" spans="1:3" ht="28.5" customHeight="1" x14ac:dyDescent="0.25">
      <c r="A17" s="14" t="s">
        <v>52</v>
      </c>
      <c r="B17" s="76">
        <f>((C19+C20+C22+C23)-C26)*C25*C27</f>
        <v>148480000</v>
      </c>
      <c r="C17" s="76"/>
    </row>
    <row r="18" spans="1:3" x14ac:dyDescent="0.25">
      <c r="A18" s="23" t="s">
        <v>53</v>
      </c>
      <c r="B18" s="77" t="s">
        <v>48</v>
      </c>
      <c r="C18" s="78"/>
    </row>
    <row r="19" spans="1:3" x14ac:dyDescent="0.25">
      <c r="A19" s="72"/>
      <c r="B19" s="22" t="s">
        <v>49</v>
      </c>
      <c r="C19" s="19">
        <v>174000000</v>
      </c>
    </row>
    <row r="20" spans="1:3" x14ac:dyDescent="0.25">
      <c r="A20" s="73"/>
      <c r="B20" s="22" t="s">
        <v>50</v>
      </c>
      <c r="C20" s="19">
        <v>11600000</v>
      </c>
    </row>
    <row r="21" spans="1:3" x14ac:dyDescent="0.25">
      <c r="A21" s="73"/>
      <c r="B21" s="74" t="s">
        <v>51</v>
      </c>
      <c r="C21" s="75"/>
    </row>
    <row r="22" spans="1:3" x14ac:dyDescent="0.25">
      <c r="A22" s="73"/>
      <c r="B22" s="22" t="s">
        <v>112</v>
      </c>
      <c r="C22" s="19">
        <v>0</v>
      </c>
    </row>
    <row r="23" spans="1:3" ht="45" x14ac:dyDescent="0.25">
      <c r="A23" s="73"/>
      <c r="B23" s="22" t="s">
        <v>114</v>
      </c>
      <c r="C23" s="19">
        <v>0</v>
      </c>
    </row>
    <row r="24" spans="1:3" x14ac:dyDescent="0.25">
      <c r="A24" s="73"/>
      <c r="B24" s="74" t="s">
        <v>115</v>
      </c>
      <c r="C24" s="75"/>
    </row>
    <row r="25" spans="1:3" x14ac:dyDescent="0.25">
      <c r="A25" s="25"/>
      <c r="B25" s="22" t="s">
        <v>127</v>
      </c>
      <c r="C25" s="26">
        <v>1</v>
      </c>
    </row>
    <row r="26" spans="1:3" x14ac:dyDescent="0.25">
      <c r="A26" s="27"/>
      <c r="B26" s="22" t="s">
        <v>116</v>
      </c>
      <c r="C26" s="28">
        <v>37120000</v>
      </c>
    </row>
    <row r="27" spans="1:3" x14ac:dyDescent="0.25">
      <c r="A27" s="27"/>
      <c r="B27" s="22" t="s">
        <v>135</v>
      </c>
      <c r="C27" s="26">
        <v>1</v>
      </c>
    </row>
    <row r="28" spans="1:3" x14ac:dyDescent="0.25">
      <c r="A28" s="18" t="s">
        <v>107</v>
      </c>
      <c r="B28" s="76">
        <f>IFERROR(B17*(VLOOKUP(B15,Hoja2!$G$1:$H$6,2,0)),16666)</f>
        <v>16666</v>
      </c>
      <c r="C28" s="76"/>
    </row>
    <row r="29" spans="1:3" ht="30" x14ac:dyDescent="0.25">
      <c r="A29" s="21" t="s">
        <v>54</v>
      </c>
      <c r="B29" s="79" t="s">
        <v>154</v>
      </c>
      <c r="C29" s="80"/>
    </row>
    <row r="30" spans="1:3" ht="30" x14ac:dyDescent="0.25">
      <c r="A30" s="21" t="s">
        <v>55</v>
      </c>
      <c r="B30" s="81" t="s">
        <v>155</v>
      </c>
      <c r="C30" s="82"/>
    </row>
    <row r="31" spans="1:3" ht="18.75" x14ac:dyDescent="0.25">
      <c r="A31" s="29" t="s">
        <v>117</v>
      </c>
      <c r="B31" s="29"/>
      <c r="C31" s="29"/>
    </row>
    <row r="32" spans="1:3" x14ac:dyDescent="0.25">
      <c r="A32" s="30" t="s">
        <v>118</v>
      </c>
      <c r="B32" s="71"/>
      <c r="C32" s="71"/>
    </row>
    <row r="33" spans="1:3" x14ac:dyDescent="0.25">
      <c r="A33" s="30" t="s">
        <v>119</v>
      </c>
      <c r="B33" s="71"/>
      <c r="C33" s="71"/>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abSelected="1" zoomScale="85" zoomScaleNormal="85" workbookViewId="0">
      <selection activeCell="B13" sqref="B13:C13"/>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56</v>
      </c>
      <c r="B1" s="54"/>
      <c r="C1" s="54"/>
    </row>
    <row r="2" spans="1:3" ht="17.25" customHeight="1" x14ac:dyDescent="0.25">
      <c r="A2" s="13" t="s">
        <v>25</v>
      </c>
      <c r="B2" s="55" t="s">
        <v>156</v>
      </c>
      <c r="C2" s="56"/>
    </row>
    <row r="3" spans="1:3" ht="15.95" customHeight="1" x14ac:dyDescent="0.25">
      <c r="A3" s="5" t="s">
        <v>11</v>
      </c>
      <c r="B3" s="39" t="str">
        <f>'GENERALES NOTA 322'!B2:C2</f>
        <v>76001333300820200020700</v>
      </c>
      <c r="C3" s="39"/>
    </row>
    <row r="4" spans="1:3" x14ac:dyDescent="0.25">
      <c r="A4" s="5" t="s">
        <v>0</v>
      </c>
      <c r="B4" s="39" t="str">
        <f>'GENERALES NOTA 322'!B3:C3</f>
        <v>JUZGADO OCTAVO ADMINISTRATIVO DE CALI</v>
      </c>
      <c r="C4" s="39"/>
    </row>
    <row r="5" spans="1:3" ht="29.25" customHeight="1" x14ac:dyDescent="0.25">
      <c r="A5" s="5" t="s">
        <v>109</v>
      </c>
      <c r="B5" s="39" t="str">
        <f>'GENERALES NOTA 322'!B4:C4</f>
        <v>LUZ KARIME CHAVEZ SANDOVAL (MADRE ) Y MARÍA DIGNORA SANDOVAL (ABUELA)</v>
      </c>
      <c r="C5" s="39"/>
    </row>
    <row r="6" spans="1:3" x14ac:dyDescent="0.25">
      <c r="A6" s="5" t="s">
        <v>1</v>
      </c>
      <c r="B6" s="39" t="str">
        <f>'GENERALES NOTA 322'!B5:C5</f>
        <v xml:space="preserve">HOSPITAL UNIVERSITARIO DEL VALLE ESE </v>
      </c>
      <c r="C6" s="39"/>
    </row>
    <row r="7" spans="1:3" ht="43.5" customHeight="1" x14ac:dyDescent="0.25">
      <c r="A7" s="5" t="s">
        <v>110</v>
      </c>
      <c r="B7" s="39" t="str">
        <f>'GENERALES NOTA 322'!B6:C6</f>
        <v>LLAMADA EN GARANTIA</v>
      </c>
      <c r="C7" s="39"/>
    </row>
    <row r="8" spans="1:3" x14ac:dyDescent="0.25">
      <c r="A8" s="5" t="s">
        <v>121</v>
      </c>
      <c r="B8" s="92" t="s">
        <v>57</v>
      </c>
      <c r="C8" s="92"/>
    </row>
    <row r="9" spans="1:3" x14ac:dyDescent="0.25">
      <c r="A9" s="15" t="s">
        <v>53</v>
      </c>
      <c r="B9" s="92">
        <v>148480000</v>
      </c>
      <c r="C9" s="92"/>
    </row>
    <row r="10" spans="1:3" x14ac:dyDescent="0.25">
      <c r="A10" s="15" t="s">
        <v>122</v>
      </c>
      <c r="B10" s="39">
        <v>16666</v>
      </c>
      <c r="C10" s="39"/>
    </row>
    <row r="11" spans="1:3" ht="30" x14ac:dyDescent="0.25">
      <c r="A11" s="15" t="s">
        <v>123</v>
      </c>
      <c r="B11" s="91" t="s">
        <v>157</v>
      </c>
      <c r="C11" s="70"/>
    </row>
    <row r="12" spans="1:3" ht="60" x14ac:dyDescent="0.25">
      <c r="A12" s="5" t="s">
        <v>65</v>
      </c>
      <c r="B12" s="39" t="s">
        <v>126</v>
      </c>
      <c r="C12" s="39"/>
    </row>
    <row r="13" spans="1:3" ht="60" x14ac:dyDescent="0.25">
      <c r="A13" s="5" t="s">
        <v>66</v>
      </c>
      <c r="B13" s="39"/>
      <c r="C13" s="39"/>
    </row>
    <row r="14" spans="1:3" x14ac:dyDescent="0.25">
      <c r="A14" s="5" t="s">
        <v>67</v>
      </c>
      <c r="B14" s="11"/>
      <c r="C14" s="11"/>
    </row>
    <row r="15" spans="1:3" x14ac:dyDescent="0.25">
      <c r="A15" s="15" t="s">
        <v>124</v>
      </c>
      <c r="B15" s="39"/>
      <c r="C15" s="39"/>
    </row>
    <row r="16" spans="1:3" x14ac:dyDescent="0.25">
      <c r="A16" s="11" t="s">
        <v>125</v>
      </c>
      <c r="B16" s="70"/>
      <c r="C16" s="70"/>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GIRALDO MORALES, DAVID ORLANDO (ALLIANZ COLOMBIA)</cp:lastModifiedBy>
  <dcterms:created xsi:type="dcterms:W3CDTF">2020-12-07T14:41:17Z</dcterms:created>
  <dcterms:modified xsi:type="dcterms:W3CDTF">2023-10-13T16:15:20Z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