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ce02698\Downloads\"/>
    </mc:Choice>
  </mc:AlternateContent>
  <xr:revisionPtr revIDLastSave="0" documentId="13_ncr:1_{C2EE054A-74D0-4A7C-A899-6FF1C6590F05}" xr6:coauthVersionLast="47" xr6:coauthVersionMax="47" xr10:uidLastSave="{00000000-0000-0000-0000-000000000000}"/>
  <bookViews>
    <workbookView xWindow="-110" yWindow="-110" windowWidth="19420" windowHeight="10300" firstSheet="2" activeTab="4" xr2:uid="{00000000-000D-0000-FFFF-FFFF00000000}"/>
  </bookViews>
  <sheets>
    <sheet name="GENERALES NOTA 322" sheetId="5" r:id="rId1"/>
    <sheet name="GENERALES NOTA 321" sheetId="10" r:id="rId2"/>
    <sheet name="GENERALES  NOTA 324" sheetId="11" r:id="rId3"/>
    <sheet name="GENERALES NOTA 325" sheetId="12" r:id="rId4"/>
    <sheet name="CONCEPTO CONCILIACIÓN 330" sheetId="13"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13" l="1"/>
  <c r="H23" i="13" s="1"/>
  <c r="H25" i="13" s="1"/>
  <c r="G21" i="13"/>
  <c r="G23" i="13" s="1"/>
  <c r="G25" i="13" s="1"/>
  <c r="F21" i="13"/>
  <c r="F23" i="13" s="1"/>
  <c r="F25" i="13" s="1"/>
  <c r="E21" i="13"/>
  <c r="E23" i="13" s="1"/>
  <c r="E25" i="13" s="1"/>
  <c r="D21" i="13"/>
  <c r="D23" i="13" s="1"/>
  <c r="D25" i="13" s="1"/>
  <c r="H20" i="13"/>
  <c r="H22" i="13" s="1"/>
  <c r="H24" i="13" s="1"/>
  <c r="G20" i="13"/>
  <c r="G22" i="13" s="1"/>
  <c r="G24" i="13" s="1"/>
  <c r="F20" i="13"/>
  <c r="F22" i="13" s="1"/>
  <c r="F24" i="13" s="1"/>
  <c r="E20" i="13"/>
  <c r="E22" i="13" s="1"/>
  <c r="E24" i="13" s="1"/>
  <c r="D20" i="13"/>
  <c r="D22" i="13" s="1"/>
  <c r="D24" i="13" s="1"/>
  <c r="C24" i="11" l="1"/>
  <c r="C11" i="11"/>
  <c r="B8" i="11" s="1"/>
  <c r="B7" i="12"/>
  <c r="B6" i="12"/>
  <c r="B5" i="12"/>
  <c r="B4" i="12"/>
  <c r="B3" i="12"/>
  <c r="B7" i="11"/>
  <c r="B6" i="11"/>
  <c r="B5" i="11"/>
  <c r="B4" i="11"/>
  <c r="B3" i="11"/>
  <c r="B4" i="10"/>
  <c r="B5" i="10"/>
  <c r="B6" i="10"/>
  <c r="B7" i="10"/>
  <c r="B3" i="10"/>
  <c r="B21" i="11" l="1"/>
  <c r="B32" i="11" s="1"/>
</calcChain>
</file>

<file path=xl/sharedStrings.xml><?xml version="1.0" encoding="utf-8"?>
<sst xmlns="http://schemas.openxmlformats.org/spreadsheetml/2006/main" count="201" uniqueCount="142">
  <si>
    <t>SOLICITUD DE ANTECEDENTES -ABOGADO EXTERNO-</t>
  </si>
  <si>
    <t>Radicado(23 digitos)</t>
  </si>
  <si>
    <t>Juzgado</t>
  </si>
  <si>
    <t>Demandado</t>
  </si>
  <si>
    <t xml:space="preserve">Demandante </t>
  </si>
  <si>
    <t>Tipo de vinculacion compañía</t>
  </si>
  <si>
    <t>LLAMADO EN GARANTÍA</t>
  </si>
  <si>
    <t>Nombre de lesionado o muerto (s)</t>
  </si>
  <si>
    <t>Fecha de los hechos</t>
  </si>
  <si>
    <t>Fecha de solicitud audiencia prejudicial</t>
  </si>
  <si>
    <t>Fecha de audiencia prejudicial</t>
  </si>
  <si>
    <t>AMPARO A AFECTAR</t>
  </si>
  <si>
    <t>Breve resumen de los hechos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</si>
  <si>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</si>
  <si>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</si>
  <si>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</si>
  <si>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</si>
  <si>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</si>
  <si>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</si>
  <si>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</si>
  <si>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</si>
  <si>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</si>
  <si>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</si>
  <si>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</si>
  <si>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</si>
  <si>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</si>
  <si>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</si>
  <si>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</si>
  <si>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</si>
  <si>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</si>
  <si>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</si>
  <si>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</si>
  <si>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</si>
  <si>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</si>
  <si>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</si>
  <si>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</si>
  <si>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</si>
  <si>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</si>
  <si>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</si>
  <si>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</si>
  <si>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</si>
  <si>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</si>
  <si>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</si>
  <si>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</si>
  <si>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</si>
  <si>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</si>
  <si>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</si>
  <si>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</si>
  <si>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</si>
  <si>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</si>
  <si>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</si>
  <si>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</si>
  <si>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</si>
  <si>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</si>
  <si>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</si>
  <si>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</si>
  <si>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</si>
  <si>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</si>
  <si>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</si>
  <si>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</si>
  <si>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</si>
  <si>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</si>
  <si>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</si>
  <si>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</si>
  <si>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</si>
  <si>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</si>
  <si>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</si>
  <si>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</si>
  <si>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</si>
  <si>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</si>
  <si>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</si>
  <si>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</si>
  <si>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</si>
  <si>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</si>
  <si>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</si>
  <si>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Observaciones sobre el valor de la contingencia: (Se debe explicar como se aterrizaron las pretensiones.)</t>
  </si>
  <si>
    <t>Defensa de la Aseguradora: (Enumerar y enunciar las excepciones propuestas demanda y/o llamamiento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</si>
  <si>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</si>
  <si>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</si>
  <si>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</si>
  <si>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</si>
  <si>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</si>
  <si>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SI</t>
  </si>
  <si>
    <t xml:space="preserve">Situcion Laboral </t>
  </si>
  <si>
    <t>Acompañante motorista</t>
  </si>
  <si>
    <t>OCURRENCIA</t>
  </si>
  <si>
    <t>NO</t>
  </si>
  <si>
    <t>CEDIDO</t>
  </si>
  <si>
    <t>FACULTATIVO</t>
  </si>
  <si>
    <t xml:space="preserve">Objetado por la Compañía </t>
  </si>
  <si>
    <t>REMOTO</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</si>
  <si>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</si>
  <si>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</si>
  <si>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</si>
  <si>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</si>
  <si>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</si>
  <si>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</si>
  <si>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</si>
  <si>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</si>
  <si>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</si>
  <si>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</si>
  <si>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</si>
  <si>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</si>
  <si>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</si>
  <si>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</si>
  <si>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</si>
  <si>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</si>
  <si>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</si>
  <si>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</si>
  <si>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</si>
  <si>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</si>
  <si>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</si>
  <si>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CUARTO CIVIL DEL CIRCUITO DE PEREIRA</t>
  </si>
  <si>
    <t>MERYLENA MERUVIA, ALEJANDRA ARANIBAR Y DIEGO FERNANDO ARANIBAR</t>
  </si>
  <si>
    <t>CLÍNICA MARAÑÓN S.A.S. Y CLÍNICA LOS ROSALES S.A.</t>
  </si>
  <si>
    <t>MERYLENA MERUVIA</t>
  </si>
  <si>
    <t>RC. PROFESIONAL</t>
  </si>
  <si>
    <t xml:space="preserve">CLÍNICA LOS ROSALES S.A. </t>
  </si>
  <si>
    <t>660013103004-2018-00835-00</t>
  </si>
  <si>
    <t>Según los hechos de la demanda, la señora MERYLENA MERUVIA reside en Australia y el día 15 de diciembre de 2011 llegó a la ciudad de Pereira con el fin de practicarse una rinoplastia. Una vez llega a la ciudad de Pereira, es atendida por el Dr. JOSÉ FERNANDO VANEGAS en el consultorio 314 de la torre A, de la Clínica los Rosales, y, posteriormente visita al precitado galeno en la Clínica Marañón.
En la atención médica, el Dr. FERNANDO VANEGAS le indica a la señora Merylena que el galeno que la va a operar será el Dr. HECTOR VELÁSQUEZ ARANGO, quien le indicó que además de la rinoplastia podía hacerse unas correcciones de su liposucción.
La señora Merylena Meruvia accedió a hacerse la rinoplastia y el moldeamiento de abdomen, lo cual se efectuó el día 21/12/2011 en la Clínica Marañón, empero, contrario a los resultados esperados, la señora Merylena término con 14 perforaciones en su intestino delgado. 
El 23 de diciembre de 2011, la señora Merylena es trasladada a la Clínica Los Rosales en donde se le realiza una laparotomía, en la que se le encuentra abundante liquido intestinal y 14 HERIDAS DE INTESTINO DELGADO EN ILEON, YEYUNOILEON Y YEYUNO, POR LO CUAL SE DECIDE REALIZAR RESECCIÓN Y ANASTOMOSIS T-T CON PROLONE VASCULAR.
Según se indica en la demanda, la paciente es retirada de la institución y trasladada al arbitrio de los médicos que la acompañaban nuevamente a la Clínica Marañón, en donde se determina que tiene sepsis abdominal y se le realizan múltiples intervenciones, consistentes en lavados abdominales que tenían que hacerse debido a la peritonitis.
Pese a que la señora Merylena aún contaba con algunos síntomas, el día 25/01/2012 se le dio de alta, no obstante, empezó a consultar con diversos médicos encontrándose que aún tenía un absceso abdominal por lo que se dirigió a la Clínica Comfamiliar en donde estuvo hospitalizada por varios días.
Posteriormente, la señor Merylena se dirige a Bolivia en donde se realizó una Tomografía Computada de Senos Paranasales, encontrándose un Colapso valvular Bilateral e Hipertrofia de cornetes nasales y teniéndose que someter a un tratamiento fisioterapéutico en Bolivia.
La señora Marylena decide viajar a EEUU, en donde es sometida a procedimiento quirúrgico denominado reducción cornete inferior, Septoplastia y Reparación de estenosis vestibular bilateral, el día 08 de Julio de 2012.</t>
  </si>
  <si>
    <t>Póliza No. 021796479/0; Vigencia: 05/08/2015 al 04/08/2016.
Póliza No 021959811/0; Vigencia: 05/08/2016 al 04/08/2017.
Póliza 022128308/0; Vigencia: 05/08/2017 al 04/08/2018
Póliza No. 022012163/0; Vigencia: 18/11/2016 al 17/11/2017
Póliza No. 022190703/0; Vigencia: 18/11/2017 al 17/11/2018
Póliza No. 02236760/0; Vigencia: 18/11/2018 al 17/11/2019</t>
  </si>
  <si>
    <t xml:space="preserve">RC PROFESIONAL </t>
  </si>
  <si>
    <t>05/08/2018- 05/08/2019</t>
  </si>
  <si>
    <t>Daño Moral</t>
  </si>
  <si>
    <t>Daño a la vida de relación</t>
  </si>
  <si>
    <t>Daño a la salud</t>
  </si>
  <si>
    <t>Daño estético</t>
  </si>
  <si>
    <t xml:space="preserve">FRENTE A LA DEMANDA:
LAS EXCEPCIONES PLANTEADAS POR QUIEN EFECTÚA EL LLAMAMIENTO EN GARANTÍA A MI PROCURADA.
LA CONDUCTA DESPLEGADA POR LA CLÍNICA ROSALES S.A. Y POR LOS FUNCIONARIOS DE SALUD QUE INTERVINIERON Y ATENDIERON LA SITUACIÓN MÉDICA Y LA INTERVENCIÓN QUIRÚRGICA DE LA SEÑORA MERYLENA MERUVIA FUE DILIGENTE, IDÓNEA Y OPORTUNA.
EL CONTENIDO OBLIGACIONAL QUE CONLLEVA EL SERVICIO MÉDICO ES DE MEDIO Y NO DE RESULTADO.
EL RÉGIMEN DE RESPONSABILIDAD APLICABLE A ESTE PARTICULAR ES EL DE LA CULPA PROBADA -REITERACIÓN DE LA JURISPRUDENCIA DE LA CORTE SUPREMA DE JUSTICIA Y LA CORTE CONSTITUCIONAL.
CARENCIA DE ELEMENTOS DE PRUEBA QUE ESTRUCTUREN LA RESPONSABILIDAD CIVIL.
HECHO DE UN TERCERO.
INDEBIDA TASACIÓN DE PERJUICIOS.
CONGRUENCIA DE LAS PRETENSIONES CON LA SENTENCIA.
LA REPARACIÓN DEL DAÑO NO PUEDE SER FUENTE DE ENRIQUECIMIENTO PARA LA PARTE DEMANDANTE.
ENRIQUECIMIENTO SIN CAUSA.
FRENTE AL LLAMAMIENTO EN GARANTÍA:
AUSENCIA DE COBERTURA TEMPORAL POR NO CUMPLIRSE LOS PRESUPUESTOS DE LA MODALIDAD DE COBERTURA DE LAS PÓLIZAS 021796479/0, 021959811/0 y 022128308/0.
AUSENCIA DE COBERTURA DE LAS PÓLIZAS 022012163/0, 022190703/0 y 02236760/0.
NO SE HA REALIZADO EL RIESGO ASEGURADO MEDIANTE LA PÓLIZA 022309386/0 Y, POR CONSIGUIENTE, NO EXISTE OBLIGACIÓN INDEMNIZATORIA ALGUNA A CARGO DE ALLIANZ SEGUROS S.A.
LIMITES MÁXIMOS DE LA EVENTUAL E HIPOTETICA RESPONSABILIDAD DE ALLIANZ SEGUROS S.A. Y LAS CONDICIONES PACTADAS EN EL CONTRATO DE SEGURO DOCUMENTADO EN LA PÓLIZA DE RESPONSABILIDAD CIVIL
PROFESIONAL CLÍNICAS Y HOSPITALES No. 022309386/0.
CAUSALES DE EXCLUSIÓN DE COBERTURA EXPRESAMENTE PREVISTAS EN LA PÓLIZA DE RESPONSABILIDAD CIVIL PROFESIONAL CLÍNICAS Y HOSPITALES No. 022309386/0.
EL DEDUCIBLE PACTADO EN LA PÓLIZA DE RESPONSABILIDAD CIVIL PROFESIONAL CLÍNICAS Y HOSPITALES No. 022309386/0.
EL CONTRATO ES LEY PARA LAS PARTES.
DISPONIBILIDAD Y/O REDUCCIÓN DEL VALOR ASEGURADO.
INEXISTENCIA DE SOLIDARIDAD ENTRE ALLIANZ SEGUROS S.A. Y LA CLÍNICA ROSALES S.A.
ENRIQUECIMIENTO SIN CAUSA.
PRESCRIPCIÓN.
GENÉRICA O INNOMINADA.
</t>
  </si>
  <si>
    <t>La contingencia se califica como remota, lo anterior, debido a que: I) el daño alegado por la parte demandante no le es imputable causalmente a La Clínica Rosales S.A., así como tampoco se encuentra demostrado que su intervención hubiere agravado su estado de salud, II)  la cirugía causante de todos los daños sufridos por la parte demandante fue realizada por el señor José Fernando Vanegas, quien es un sujeto completamente ajeno a la Clínica Rosales S.A. y, en ese sentido se encontraría acreditada la causal exonerativa del “hecho de un tercero”, III) si bien se le reprocha a la Clínica Rosales el hecho de no haber reportado la aparente mala praxis efectuada por el señor José Fernando Vanegas, debemos advertir que la responsabilidad de la clínica se restringe a la atención medica de sus pacientes y la determinación acerca de una eventual mala praxis, no le corresponde a aquella sino a las autoridades judiciales y/o sanitarias competentes, IV) finalmente, es importante destacar que en relación con los contratos de seguro mediante los cuales se vincula a Allianz Seguros S.A., tenemos que: (a) Las pólizas No. 021796479/0, 021959811/0, 022128308/0 no ofrecen cobertura, toda vez que no se cumplen de manera simultánea los presupuestos de la modalidad de cobertura Claims Made, (b) Las pólizas 022012163/0, 022190703/0, 02236760/0/0 no ofrecen cobertura, toda vez que no fueron suscritas por la Clínica Rosales S.A., así como tampoco en estas se aseguró la responsabilidad de la precitada clínica y, c) La única póliza que se podría afectar sería la No. 022309386/0, no obstante, hasta el momento no se ha acreditado la realización del riesgo asegurado y, hasta tanto ello no ocurra, la referida póliza no se podrá afectar.</t>
  </si>
  <si>
    <t xml:space="preserve">De conformidad con el acervo probatorio que obra dentro del proceso, la situación fáctica presentada dentro del mismo y los criterios jurisprudenciales que de este tipo de litigios sirven de base para objetivar la liquidación de perjuicios, se establece que:
Al momento de realizar la liquidación de los perjuicios materiales, puntualmente respecto del lucro cesante, nos percatamos que la indemnización por dicho concepto ascendía al valor de $1.577.756.651, el cual es un valor que excede el solicitado en la demanda, superando inclusive el valor total del juramento estimatorio por concepto de dicho perjuicio y del daño emergente y, por tal motivo,  decidimos no objetar el juramento estimatorio  ya que de acuerdo con el artículo 206 del C.G.P., hacerlo habilitaría al juez para reconocer un valor superior al juramentado. 
Respecto de lo anterior, se destaca que la diferencia se da con motivo de que para la fecha de presentación de la demanda, el dólar australiano tenía un valor de $2.291 COP, no obstante, el valor de dicha moneda ha aumentado, llegando a los $2.855 COP. Finalmente, se destaca que en aras de ejercer el derecho de defensa y contradicción de ALLIANZ SEGUROS S.A. se solicitó la ratificación de la certificación laboral en la que se sustenta la petición del lucro cesante por lo que en caso de que no se llegaré a ratificar, tal documento no podría ser tenido en cuenta para la tasación de dicho perjuicio.
Ahora bien, en relación al daño moral, se reconoce el monto de $40'000.000 para la señora MERYLENA MERUVIA y $30'000.000 para cada uno de sus hijos ALEJANDRA ARANIBAR y DIEGO FERNANDO ARANIBAR, lo anterior, debido a que de conformidad con la historia clínica, la señora MERYLENA MERUVIA vivió momentos de angustia al ver comprometida su integridad física y su vida, así como también tuvo que ser sometida a múltiples intervenciones quirúrgicas y a sus correspondientes posoperatorios.
Se estima $30'000.000 por concepto de daño a la vida de relación para la señora MERYLENA MERUVIA, lo anterior, debido a que de conformidad con la historia clínica, tuvo que ser sometida a múltiples cirugías y atenciones médicas que la apartaron de su vida social, conllevándola incluso a perder su empleo. No se estima este perjuicio para sus hijos, pues no se encuentra acreditado en el plenario que los mismos hubieren padecido alguna afectación en su esfera exterior.
No se reconoce ningún rubro por concepto de daño a la salud o daño estético pues estos no han sido reconocidos en la jurisdicción civil como perjuicios autónomos.
Siendo así, la objetivización de las pretensiones asciende a $1.618.941.680.
</t>
  </si>
  <si>
    <t>75083741-92646</t>
  </si>
  <si>
    <t>REMOTA</t>
  </si>
  <si>
    <t xml:space="preserve">CONCEPTO DE CONCILIACIÓN 330 </t>
  </si>
  <si>
    <t>CONTINGENCIA</t>
  </si>
  <si>
    <t xml:space="preserve">SUMA SOLICITADA </t>
  </si>
  <si>
    <t>COMENTARIOS ABOGADO EXTERNO</t>
  </si>
  <si>
    <t>COMENTARIO OUT</t>
  </si>
  <si>
    <t>AUTORIZACIÓN COMPAÑÍA SUMA</t>
  </si>
  <si>
    <t xml:space="preserve">AUTORIZACIÓN COMPAÑÍA COMENTARIOS </t>
  </si>
  <si>
    <t>75083741 - Apl. 92646</t>
  </si>
  <si>
    <t>Dra. se cargó auto fija fecha audiencia para el 5 DE MARZO DE 2025 A LAS 9: AM.
- Se necesita representante legal.
- Se sugiere no conciliar, debido a la contingencia remota del proceso.</t>
  </si>
  <si>
    <t>Por favor asistir sin ánimo conciliatorio a la diligencia del 5 de marzo de 2025. La doctora Maria Claudia Romero asiste en calidad de representante legal de la Compañía.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</si>
</sst>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42" formatCode="_-&quot;$&quot;\ * #,##0_-;\-&quot;$&quot;\ * #,##0_-;_-&quot;$&quot;\ * &quot;-&quot;_-;_-@_-"/>
    <numFmt numFmtId="44" formatCode="_-&quot;$&quot;\ * #,##0.00_-;\-&quot;$&quot;\ * #,##0.0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7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42" fontId="6" fillId="7" borderId="1" xfId="1" applyFont="1" applyFill="1" applyBorder="1" applyAlignment="1">
      <alignment horizontal="center" vertical="top"/>
    </xf>
    <xf numFmtId="0" fontId="2" fillId="0" borderId="2" xfId="0" applyFont="1" applyBorder="1" applyAlignment="1">
      <alignment horizontal="justify" vertical="top"/>
    </xf>
    <xf numFmtId="14" fontId="0" fillId="0" borderId="2" xfId="0" applyNumberFormat="1" applyBorder="1" applyAlignment="1">
      <alignment horizontal="left" vertical="top"/>
    </xf>
    <xf numFmtId="14" fontId="0" fillId="0" borderId="3" xfId="0" applyNumberFormat="1" applyBorder="1" applyAlignment="1">
      <alignment horizontal="lef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14" fontId="0" fillId="0" borderId="2" xfId="0" applyNumberFormat="1" applyBorder="1" applyAlignment="1">
      <alignment horizontal="left" vertical="top" wrapText="1"/>
    </xf>
    <xf numFmtId="14" fontId="0" fillId="0" borderId="3" xfId="0" applyNumberFormat="1" applyBorder="1" applyAlignment="1">
      <alignment horizontal="left" vertical="top" wrapText="1"/>
    </xf>
    <xf numFmtId="14" fontId="0" fillId="0" borderId="1" xfId="0" applyNumberFormat="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11" xfId="0" applyBorder="1" applyAlignment="1">
      <alignment horizontal="left" vertical="top"/>
    </xf>
    <xf numFmtId="0" fontId="4" fillId="2" borderId="4" xfId="0" applyFont="1" applyFill="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0" fillId="0" borderId="2" xfId="0" applyBorder="1" applyAlignment="1">
      <alignment horizontal="justify" vertical="top"/>
    </xf>
    <xf numFmtId="0" fontId="0" fillId="0" borderId="3" xfId="0" applyBorder="1" applyAlignment="1">
      <alignment horizontal="justify" vertical="top"/>
    </xf>
    <xf numFmtId="0" fontId="4" fillId="6" borderId="4" xfId="0" applyFont="1" applyFill="1" applyBorder="1" applyAlignment="1">
      <alignment horizontal="justify" vertical="top"/>
    </xf>
    <xf numFmtId="0" fontId="3" fillId="2" borderId="4" xfId="0" applyFont="1" applyFill="1" applyBorder="1" applyAlignment="1">
      <alignment horizontal="center" vertical="top"/>
    </xf>
    <xf numFmtId="0" fontId="4" fillId="6" borderId="12" xfId="0" applyFont="1" applyFill="1" applyBorder="1" applyAlignment="1">
      <alignment horizontal="center" vertical="top"/>
    </xf>
    <xf numFmtId="0" fontId="4" fillId="6" borderId="6" xfId="0" applyFont="1" applyFill="1" applyBorder="1" applyAlignment="1">
      <alignment horizontal="center" vertical="top"/>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5" xfId="0" applyBorder="1" applyAlignment="1">
      <alignment horizontal="left" wrapText="1"/>
    </xf>
    <xf numFmtId="0" fontId="0" fillId="0" borderId="7" xfId="0" applyBorder="1" applyAlignment="1">
      <alignment horizontal="left"/>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7" xfId="0" applyBorder="1" applyAlignment="1">
      <alignment horizontal="center" vertical="top"/>
    </xf>
    <xf numFmtId="0" fontId="0" fillId="0" borderId="8"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4" fillId="6" borderId="1" xfId="0" applyFont="1" applyFill="1" applyBorder="1" applyAlignment="1">
      <alignment horizontal="center" vertical="top"/>
    </xf>
    <xf numFmtId="0" fontId="2" fillId="0" borderId="1" xfId="0" applyFont="1" applyBorder="1" applyAlignment="1">
      <alignment horizontal="justify" vertical="top"/>
    </xf>
    <xf numFmtId="42" fontId="0" fillId="5" borderId="0" xfId="1"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4" borderId="5" xfId="0" applyFill="1" applyBorder="1" applyAlignment="1">
      <alignment horizontal="left" vertical="top" wrapText="1"/>
    </xf>
    <xf numFmtId="0" fontId="0" fillId="4" borderId="7" xfId="0" applyFill="1" applyBorder="1" applyAlignment="1">
      <alignment horizontal="left" vertical="top" wrapText="1"/>
    </xf>
    <xf numFmtId="42" fontId="0" fillId="5" borderId="1" xfId="1" applyFont="1" applyFill="1" applyBorder="1" applyAlignment="1">
      <alignment horizontal="justify" vertical="top"/>
    </xf>
    <xf numFmtId="6" fontId="0" fillId="5" borderId="1" xfId="1" applyNumberFormat="1" applyFont="1" applyFill="1" applyBorder="1" applyAlignment="1">
      <alignment horizontal="justify" vertical="top"/>
    </xf>
    <xf numFmtId="6" fontId="0" fillId="5" borderId="1" xfId="3" applyNumberFormat="1" applyFont="1" applyFill="1" applyBorder="1" applyAlignment="1">
      <alignment horizontal="center"/>
    </xf>
    <xf numFmtId="44" fontId="0" fillId="5" borderId="1" xfId="3" applyFont="1" applyFill="1" applyBorder="1" applyAlignment="1">
      <alignment horizontal="center"/>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20"/>
  <sheetViews>
    <sheetView zoomScaleNormal="100" workbookViewId="0">
      <selection activeCell="B2" sqref="B2:C6"/>
    </sheetView>
  </sheetViews>
  <sheetFormatPr baseColWidth="10" defaultColWidth="0" defaultRowHeight="14.5" x14ac:dyDescent="0.35"/>
  <cols>
    <col min="1" max="1" width="46.1796875" style="7" bestFit="1" customWidth="1"/>
    <col min="2" max="2" width="63.81640625" style="7" customWidth="1"/>
    <col min="3" max="3" width="19.1796875" style="7" customWidth="1"/>
    <col min="4" max="4" width="11.453125" style="2" hidden="1" customWidth="1"/>
    <col min="5" max="16384" width="11.453125" style="2" hidden="1"/>
  </cols>
  <sheetData>
    <row r="1" spans="1:3" ht="18.5" x14ac:dyDescent="0.35">
      <c r="A1" s="36" t="s">
        <v>0</v>
      </c>
      <c r="B1" s="36"/>
      <c r="C1" s="36"/>
    </row>
    <row r="2" spans="1:3" x14ac:dyDescent="0.35">
      <c r="A2" s="5" t="s">
        <v>1</v>
      </c>
      <c r="B2" s="37" t="s">
        <v>118</v>
      </c>
      <c r="C2" s="37"/>
    </row>
    <row r="3" spans="1:3" x14ac:dyDescent="0.35">
      <c r="A3" s="5" t="s">
        <v>2</v>
      </c>
      <c r="B3" s="28" t="s">
        <v>112</v>
      </c>
      <c r="C3" s="28"/>
    </row>
    <row r="4" spans="1:3" x14ac:dyDescent="0.35">
      <c r="A4" s="5" t="s">
        <v>3</v>
      </c>
      <c r="B4" s="38" t="s">
        <v>114</v>
      </c>
      <c r="C4" s="39"/>
    </row>
    <row r="5" spans="1:3" ht="18" customHeight="1" x14ac:dyDescent="0.35">
      <c r="A5" s="5" t="s">
        <v>4</v>
      </c>
      <c r="B5" s="38" t="s">
        <v>113</v>
      </c>
      <c r="C5" s="39"/>
    </row>
    <row r="6" spans="1:3" x14ac:dyDescent="0.35">
      <c r="A6" s="5" t="s">
        <v>5</v>
      </c>
      <c r="B6" s="28" t="s">
        <v>6</v>
      </c>
      <c r="C6" s="28"/>
    </row>
    <row r="7" spans="1:3" x14ac:dyDescent="0.35">
      <c r="A7" s="5" t="s">
        <v>7</v>
      </c>
      <c r="B7" s="28" t="s">
        <v>115</v>
      </c>
      <c r="C7" s="28"/>
    </row>
    <row r="8" spans="1:3" x14ac:dyDescent="0.35">
      <c r="A8" s="5" t="s">
        <v>8</v>
      </c>
      <c r="B8" s="33">
        <v>40900</v>
      </c>
      <c r="C8" s="30"/>
    </row>
    <row r="9" spans="1:3" x14ac:dyDescent="0.35">
      <c r="A9" s="5" t="s">
        <v>9</v>
      </c>
      <c r="B9" s="33">
        <v>43411</v>
      </c>
      <c r="C9" s="30"/>
    </row>
    <row r="10" spans="1:3" x14ac:dyDescent="0.35">
      <c r="A10" s="5" t="s">
        <v>10</v>
      </c>
      <c r="B10" s="33">
        <v>43431</v>
      </c>
      <c r="C10" s="30"/>
    </row>
    <row r="11" spans="1:3" ht="30.75" customHeight="1" x14ac:dyDescent="0.35">
      <c r="A11" s="5" t="s">
        <v>11</v>
      </c>
      <c r="B11" s="34" t="s">
        <v>116</v>
      </c>
      <c r="C11" s="35"/>
    </row>
    <row r="12" spans="1:3" x14ac:dyDescent="0.35">
      <c r="A12" s="29" t="s">
        <v>12</v>
      </c>
      <c r="B12" s="30" t="s">
        <v>119</v>
      </c>
      <c r="C12" s="28"/>
    </row>
    <row r="13" spans="1:3" ht="30" customHeight="1" x14ac:dyDescent="0.35">
      <c r="A13" s="29"/>
      <c r="B13" s="28"/>
      <c r="C13" s="28"/>
    </row>
    <row r="14" spans="1:3" ht="405.75" customHeight="1" x14ac:dyDescent="0.35">
      <c r="A14" s="29"/>
      <c r="B14" s="28"/>
      <c r="C14" s="28"/>
    </row>
    <row r="15" spans="1:3" x14ac:dyDescent="0.35">
      <c r="A15" s="5" t="s">
        <v>13</v>
      </c>
      <c r="B15" s="28" t="s">
        <v>117</v>
      </c>
      <c r="C15" s="28"/>
    </row>
    <row r="16" spans="1:3" ht="33.75" customHeight="1" x14ac:dyDescent="0.35">
      <c r="A16" s="5" t="s">
        <v>14</v>
      </c>
      <c r="B16" s="28">
        <v>8914099810</v>
      </c>
      <c r="C16" s="28"/>
    </row>
    <row r="17" spans="1:3" ht="33.75" customHeight="1" x14ac:dyDescent="0.35">
      <c r="A17" s="5" t="s">
        <v>15</v>
      </c>
      <c r="B17" s="31" t="s">
        <v>120</v>
      </c>
      <c r="C17" s="32"/>
    </row>
    <row r="18" spans="1:3" ht="33.75" customHeight="1" x14ac:dyDescent="0.35">
      <c r="A18" s="5" t="s">
        <v>16</v>
      </c>
      <c r="B18" s="25">
        <v>44679</v>
      </c>
      <c r="C18" s="26"/>
    </row>
    <row r="19" spans="1:3" x14ac:dyDescent="0.35">
      <c r="A19" s="5" t="s">
        <v>17</v>
      </c>
      <c r="B19" s="25">
        <v>44683</v>
      </c>
      <c r="C19" s="26"/>
    </row>
    <row r="20" spans="1:3" x14ac:dyDescent="0.35">
      <c r="A20" s="5" t="s">
        <v>18</v>
      </c>
      <c r="B20" s="27">
        <v>44712</v>
      </c>
      <c r="C20" s="28"/>
    </row>
  </sheetData>
  <mergeCells count="19">
    <mergeCell ref="B8:C8"/>
    <mergeCell ref="B9:C9"/>
    <mergeCell ref="B10:C10"/>
    <mergeCell ref="B11:C11"/>
    <mergeCell ref="A1:C1"/>
    <mergeCell ref="B7:C7"/>
    <mergeCell ref="B2:C2"/>
    <mergeCell ref="B3:C3"/>
    <mergeCell ref="B4:C4"/>
    <mergeCell ref="B5:C5"/>
    <mergeCell ref="B6:C6"/>
    <mergeCell ref="B19:C19"/>
    <mergeCell ref="B20:C20"/>
    <mergeCell ref="A12:A14"/>
    <mergeCell ref="B12:C14"/>
    <mergeCell ref="B15:C15"/>
    <mergeCell ref="B16:C16"/>
    <mergeCell ref="B17:C17"/>
    <mergeCell ref="B18:C18"/>
  </mergeCells>
  <pageMargins left="0.7" right="0.7" top="0.75" bottom="0.75" header="0.3" footer="0.3"/>
  <pageSetup orientation="portrait" horizontalDpi="90" verticalDpi="90"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52"/>
  <sheetViews>
    <sheetView workbookViewId="0">
      <selection activeCell="B2" sqref="B2:C2"/>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18.5" x14ac:dyDescent="0.35">
      <c r="A1" s="49" t="s">
        <v>19</v>
      </c>
      <c r="B1" s="49"/>
      <c r="C1" s="49"/>
    </row>
    <row r="2" spans="1:3" x14ac:dyDescent="0.35">
      <c r="A2" s="13" t="s">
        <v>20</v>
      </c>
      <c r="B2" s="38" t="s">
        <v>139</v>
      </c>
      <c r="C2" s="39"/>
    </row>
    <row r="3" spans="1:3" x14ac:dyDescent="0.35">
      <c r="A3" s="5" t="s">
        <v>1</v>
      </c>
      <c r="B3" s="28" t="str">
        <f>'GENERALES NOTA 322'!B2:C2</f>
        <v>660013103004-2018-00835-00</v>
      </c>
      <c r="C3" s="28"/>
    </row>
    <row r="4" spans="1:3" x14ac:dyDescent="0.35">
      <c r="A4" s="5" t="s">
        <v>2</v>
      </c>
      <c r="B4" s="28" t="str">
        <f>'GENERALES NOTA 322'!B3:C3</f>
        <v>CUARTO CIVIL DEL CIRCUITO DE PEREIRA</v>
      </c>
      <c r="C4" s="28"/>
    </row>
    <row r="5" spans="1:3" x14ac:dyDescent="0.35">
      <c r="A5" s="5" t="s">
        <v>3</v>
      </c>
      <c r="B5" s="28" t="str">
        <f>'GENERALES NOTA 322'!B4:C4</f>
        <v>CLÍNICA MARAÑÓN S.A.S. Y CLÍNICA LOS ROSALES S.A.</v>
      </c>
      <c r="C5" s="28"/>
    </row>
    <row r="6" spans="1:3" x14ac:dyDescent="0.35">
      <c r="A6" s="5" t="s">
        <v>4</v>
      </c>
      <c r="B6" s="28" t="str">
        <f>'GENERALES NOTA 322'!B5:C5</f>
        <v>MERYLENA MERUVIA, ALEJANDRA ARANIBAR Y DIEGO FERNANDO ARANIBAR</v>
      </c>
      <c r="C6" s="28"/>
    </row>
    <row r="7" spans="1:3" x14ac:dyDescent="0.35">
      <c r="A7" s="5" t="s">
        <v>5</v>
      </c>
      <c r="B7" s="28" t="str">
        <f>'GENERALES NOTA 322'!B6:C6</f>
        <v>LLAMADO EN GARANTÍA</v>
      </c>
      <c r="C7" s="28"/>
    </row>
    <row r="8" spans="1:3" x14ac:dyDescent="0.35">
      <c r="A8" s="13" t="s">
        <v>21</v>
      </c>
      <c r="B8" s="28">
        <v>22309386</v>
      </c>
      <c r="C8" s="28"/>
    </row>
    <row r="9" spans="1:3" x14ac:dyDescent="0.35">
      <c r="A9" s="13" t="s">
        <v>11</v>
      </c>
      <c r="B9" s="28" t="s">
        <v>121</v>
      </c>
      <c r="C9" s="28"/>
    </row>
    <row r="10" spans="1:3" x14ac:dyDescent="0.35">
      <c r="A10" s="13" t="s">
        <v>22</v>
      </c>
      <c r="B10" s="13">
        <v>2000000000</v>
      </c>
      <c r="C10" s="14"/>
    </row>
    <row r="11" spans="1:3" x14ac:dyDescent="0.35">
      <c r="A11" s="13" t="s">
        <v>23</v>
      </c>
      <c r="B11" s="46" t="s">
        <v>93</v>
      </c>
      <c r="C11" s="47"/>
    </row>
    <row r="12" spans="1:3" x14ac:dyDescent="0.35">
      <c r="A12" s="13" t="s">
        <v>24</v>
      </c>
      <c r="B12" s="28" t="s">
        <v>122</v>
      </c>
      <c r="C12" s="28"/>
    </row>
    <row r="13" spans="1:3" x14ac:dyDescent="0.35">
      <c r="A13" s="13" t="s">
        <v>25</v>
      </c>
      <c r="B13" s="28" t="s">
        <v>82</v>
      </c>
      <c r="C13" s="28"/>
    </row>
    <row r="14" spans="1:3" x14ac:dyDescent="0.35">
      <c r="A14" s="13" t="s">
        <v>26</v>
      </c>
      <c r="B14" s="28" t="s">
        <v>82</v>
      </c>
      <c r="C14" s="28"/>
    </row>
    <row r="15" spans="1:3" x14ac:dyDescent="0.35">
      <c r="A15" s="44" t="s">
        <v>27</v>
      </c>
      <c r="B15" s="28"/>
      <c r="C15" s="28"/>
    </row>
    <row r="16" spans="1:3" x14ac:dyDescent="0.35">
      <c r="A16" s="45"/>
      <c r="B16" s="9" t="s">
        <v>28</v>
      </c>
      <c r="C16" s="10" t="s">
        <v>29</v>
      </c>
    </row>
    <row r="17" spans="1:3" x14ac:dyDescent="0.35">
      <c r="A17" s="45"/>
      <c r="B17" s="11"/>
      <c r="C17" s="11"/>
    </row>
    <row r="18" spans="1:3" x14ac:dyDescent="0.35">
      <c r="A18" s="45"/>
      <c r="B18" s="11"/>
      <c r="C18" s="11"/>
    </row>
    <row r="19" spans="1:3" x14ac:dyDescent="0.35">
      <c r="A19" s="45"/>
      <c r="B19" s="11"/>
      <c r="C19" s="11"/>
    </row>
    <row r="20" spans="1:3" x14ac:dyDescent="0.35">
      <c r="A20" s="13" t="s">
        <v>30</v>
      </c>
      <c r="B20" s="28"/>
      <c r="C20" s="28"/>
    </row>
    <row r="21" spans="1:3" x14ac:dyDescent="0.35">
      <c r="A21" s="13" t="s">
        <v>31</v>
      </c>
      <c r="B21" s="46"/>
      <c r="C21" s="47"/>
    </row>
    <row r="22" spans="1:3" x14ac:dyDescent="0.35">
      <c r="A22" s="13" t="s">
        <v>32</v>
      </c>
      <c r="B22" s="28" t="s">
        <v>96</v>
      </c>
      <c r="C22" s="28"/>
    </row>
    <row r="23" spans="1:3" x14ac:dyDescent="0.35">
      <c r="A23" s="13" t="s">
        <v>33</v>
      </c>
      <c r="B23" s="28" t="s">
        <v>86</v>
      </c>
      <c r="C23" s="28"/>
    </row>
    <row r="24" spans="1:3" x14ac:dyDescent="0.35">
      <c r="A24" s="13" t="s">
        <v>34</v>
      </c>
      <c r="B24" s="28"/>
      <c r="C24" s="28"/>
    </row>
    <row r="25" spans="1:3" x14ac:dyDescent="0.35">
      <c r="A25" s="12" t="s">
        <v>35</v>
      </c>
      <c r="B25" s="28" t="s">
        <v>86</v>
      </c>
      <c r="C25" s="28"/>
    </row>
    <row r="26" spans="1:3" x14ac:dyDescent="0.35">
      <c r="A26" s="48" t="s">
        <v>36</v>
      </c>
      <c r="B26" s="48"/>
      <c r="C26" s="48"/>
    </row>
    <row r="27" spans="1:3" x14ac:dyDescent="0.35">
      <c r="A27" s="30" t="s">
        <v>37</v>
      </c>
      <c r="B27" s="30"/>
      <c r="C27" s="30"/>
    </row>
    <row r="28" spans="1:3" x14ac:dyDescent="0.35">
      <c r="A28" s="30" t="s">
        <v>38</v>
      </c>
      <c r="B28" s="30"/>
      <c r="C28" s="30"/>
    </row>
    <row r="29" spans="1:3" x14ac:dyDescent="0.35">
      <c r="A29" s="30" t="s">
        <v>39</v>
      </c>
      <c r="B29" s="30"/>
      <c r="C29" s="30"/>
    </row>
    <row r="30" spans="1:3" x14ac:dyDescent="0.35">
      <c r="A30" s="30" t="s">
        <v>40</v>
      </c>
      <c r="B30" s="30"/>
      <c r="C30" s="30"/>
    </row>
    <row r="31" spans="1:3" x14ac:dyDescent="0.35">
      <c r="A31" s="30"/>
      <c r="B31" s="30"/>
      <c r="C31" s="30"/>
    </row>
    <row r="33" spans="1:3" x14ac:dyDescent="0.35">
      <c r="A33" s="28" t="s">
        <v>41</v>
      </c>
      <c r="B33" s="28"/>
      <c r="C33" s="28"/>
    </row>
    <row r="34" spans="1:3" x14ac:dyDescent="0.35">
      <c r="A34" s="42" t="s">
        <v>42</v>
      </c>
      <c r="B34" s="42"/>
      <c r="C34" s="42"/>
    </row>
    <row r="35" spans="1:3" x14ac:dyDescent="0.35">
      <c r="A35" s="43" t="s">
        <v>43</v>
      </c>
      <c r="B35" s="43"/>
      <c r="C35" s="43"/>
    </row>
    <row r="36" spans="1:3" x14ac:dyDescent="0.35">
      <c r="A36" s="40" t="s">
        <v>44</v>
      </c>
      <c r="B36" s="40"/>
      <c r="C36" s="11"/>
    </row>
    <row r="37" spans="1:3" x14ac:dyDescent="0.35">
      <c r="A37" s="40" t="s">
        <v>45</v>
      </c>
      <c r="B37" s="40"/>
      <c r="C37" s="11"/>
    </row>
    <row r="38" spans="1:3" x14ac:dyDescent="0.35">
      <c r="A38" s="40" t="s">
        <v>46</v>
      </c>
      <c r="B38" s="40"/>
      <c r="C38" s="11"/>
    </row>
    <row r="39" spans="1:3" x14ac:dyDescent="0.35">
      <c r="A39" s="40" t="s">
        <v>47</v>
      </c>
      <c r="B39" s="40"/>
      <c r="C39" s="11"/>
    </row>
    <row r="40" spans="1:3" x14ac:dyDescent="0.35">
      <c r="A40" s="40" t="s">
        <v>48</v>
      </c>
      <c r="B40" s="40"/>
      <c r="C40" s="11"/>
    </row>
    <row r="41" spans="1:3" x14ac:dyDescent="0.35">
      <c r="A41" s="40" t="s">
        <v>49</v>
      </c>
      <c r="B41" s="40"/>
      <c r="C41" s="11"/>
    </row>
    <row r="42" spans="1:3" x14ac:dyDescent="0.35">
      <c r="A42" s="40" t="s">
        <v>50</v>
      </c>
      <c r="B42" s="40"/>
      <c r="C42" s="11"/>
    </row>
    <row r="43" spans="1:3" x14ac:dyDescent="0.35">
      <c r="A43" s="40" t="s">
        <v>51</v>
      </c>
      <c r="B43" s="40"/>
      <c r="C43" s="11"/>
    </row>
    <row r="44" spans="1:3" x14ac:dyDescent="0.35">
      <c r="A44" s="40" t="s">
        <v>52</v>
      </c>
      <c r="B44" s="40"/>
      <c r="C44" s="11"/>
    </row>
    <row r="45" spans="1:3" x14ac:dyDescent="0.35">
      <c r="A45" s="40" t="s">
        <v>53</v>
      </c>
      <c r="B45" s="40"/>
      <c r="C45" s="11"/>
    </row>
    <row r="46" spans="1:3" x14ac:dyDescent="0.35">
      <c r="A46" s="40" t="s">
        <v>54</v>
      </c>
      <c r="B46" s="40"/>
      <c r="C46" s="11"/>
    </row>
    <row r="47" spans="1:3" x14ac:dyDescent="0.35">
      <c r="A47" s="40" t="s">
        <v>55</v>
      </c>
      <c r="B47" s="40"/>
      <c r="C47" s="11"/>
    </row>
    <row r="48" spans="1:3" x14ac:dyDescent="0.35">
      <c r="A48" s="40" t="s">
        <v>56</v>
      </c>
      <c r="B48" s="40"/>
      <c r="C48" s="11"/>
    </row>
    <row r="49" spans="1:3" x14ac:dyDescent="0.35">
      <c r="A49" s="40" t="s">
        <v>57</v>
      </c>
      <c r="B49" s="40"/>
      <c r="C49" s="11"/>
    </row>
    <row r="50" spans="1:3" x14ac:dyDescent="0.35">
      <c r="A50" s="40" t="s">
        <v>58</v>
      </c>
      <c r="B50" s="40"/>
      <c r="C50" s="11"/>
    </row>
    <row r="51" spans="1:3" x14ac:dyDescent="0.35">
      <c r="A51" s="40" t="s">
        <v>59</v>
      </c>
      <c r="B51" s="40"/>
      <c r="C51" s="11"/>
    </row>
    <row r="52" spans="1:3" x14ac:dyDescent="0.35">
      <c r="A52" s="41"/>
      <c r="B52" s="41"/>
      <c r="C52" s="11"/>
    </row>
  </sheetData>
  <mergeCells count="47">
    <mergeCell ref="B13:C13"/>
    <mergeCell ref="A1:C1"/>
    <mergeCell ref="B8:C8"/>
    <mergeCell ref="B9:C9"/>
    <mergeCell ref="B11:C11"/>
    <mergeCell ref="B12:C12"/>
    <mergeCell ref="B2:C2"/>
    <mergeCell ref="B3:C3"/>
    <mergeCell ref="B4:C4"/>
    <mergeCell ref="B5:C5"/>
    <mergeCell ref="B6:C6"/>
    <mergeCell ref="B7:C7"/>
    <mergeCell ref="A28:C28"/>
    <mergeCell ref="B14:C14"/>
    <mergeCell ref="A15:A19"/>
    <mergeCell ref="B15:C15"/>
    <mergeCell ref="B20:C20"/>
    <mergeCell ref="B21:C21"/>
    <mergeCell ref="B22:C22"/>
    <mergeCell ref="B23:C23"/>
    <mergeCell ref="B24:C24"/>
    <mergeCell ref="B25:C25"/>
    <mergeCell ref="A26:C26"/>
    <mergeCell ref="A27:C27"/>
    <mergeCell ref="A40:B40"/>
    <mergeCell ref="A29:C29"/>
    <mergeCell ref="A31:C31"/>
    <mergeCell ref="A30:C30"/>
    <mergeCell ref="A33:C33"/>
    <mergeCell ref="A34:C34"/>
    <mergeCell ref="A35:C35"/>
    <mergeCell ref="A36:B36"/>
    <mergeCell ref="A37:B37"/>
    <mergeCell ref="A38:B38"/>
    <mergeCell ref="A39:B39"/>
    <mergeCell ref="A48:B48"/>
    <mergeCell ref="A49:B49"/>
    <mergeCell ref="A50:B50"/>
    <mergeCell ref="A51:B51"/>
    <mergeCell ref="A52:B52"/>
    <mergeCell ref="A47:B47"/>
    <mergeCell ref="A41:B41"/>
    <mergeCell ref="A42:B42"/>
    <mergeCell ref="A43:B43"/>
    <mergeCell ref="A44:B44"/>
    <mergeCell ref="A45:B45"/>
    <mergeCell ref="A46:B46"/>
  </mergeCells>
  <pageMargins left="0.7" right="0.7" top="0.75" bottom="0.75" header="0.3" footer="0.3"/>
  <pageSetup orientation="portrait" horizontalDpi="90" verticalDpi="90"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33A0B5FA-8D56-409D-B920-CF41C38F7FA5}">
          <x14:formula1>
            <xm:f>Hoja2!$E$2:$E$8</xm:f>
          </x14:formula1>
          <xm:sqref>B22:C22</xm:sqref>
        </x14:dataValidation>
        <x14:dataValidation type="list" allowBlank="1" showInputMessage="1" showErrorMessage="1" xr:uid="{CE598DA5-BE60-4504-8641-5BC1D7DE4EC8}">
          <x14:formula1>
            <xm:f>Hoja2!$B$1:$B$2</xm:f>
          </x14:formula1>
          <xm:sqref>B25:C25 B13:C14 B20:C20 B23:C23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tabColor theme="2" tint="-0.749992370372631"/>
  </sheetPr>
  <dimension ref="A1:I34"/>
  <sheetViews>
    <sheetView zoomScale="85" zoomScaleNormal="85" workbookViewId="0">
      <selection activeCell="B33" sqref="B33:C33"/>
    </sheetView>
  </sheetViews>
  <sheetFormatPr baseColWidth="10" defaultColWidth="0" defaultRowHeight="14.5" x14ac:dyDescent="0.35"/>
  <cols>
    <col min="1" max="1" width="41.81640625" customWidth="1"/>
    <col min="2" max="2" width="30.54296875" customWidth="1"/>
    <col min="3" max="3" width="76.1796875" customWidth="1"/>
    <col min="4" max="8" width="11.453125" hidden="1" customWidth="1"/>
    <col min="9" max="9" width="12" hidden="1" customWidth="1"/>
    <col min="10" max="16384" width="11.453125" hidden="1"/>
  </cols>
  <sheetData>
    <row r="1" spans="1:6" ht="18.5" x14ac:dyDescent="0.35">
      <c r="A1" s="49" t="s">
        <v>60</v>
      </c>
      <c r="B1" s="49"/>
      <c r="C1" s="49"/>
    </row>
    <row r="2" spans="1:6" x14ac:dyDescent="0.35">
      <c r="A2" s="13" t="s">
        <v>20</v>
      </c>
      <c r="B2" s="38">
        <v>75083741</v>
      </c>
      <c r="C2" s="39"/>
    </row>
    <row r="3" spans="1:6" x14ac:dyDescent="0.35">
      <c r="A3" s="5" t="s">
        <v>1</v>
      </c>
      <c r="B3" s="28" t="str">
        <f>'GENERALES NOTA 322'!B2:C2</f>
        <v>660013103004-2018-00835-00</v>
      </c>
      <c r="C3" s="28"/>
    </row>
    <row r="4" spans="1:6" x14ac:dyDescent="0.35">
      <c r="A4" s="5" t="s">
        <v>2</v>
      </c>
      <c r="B4" s="28" t="str">
        <f>'GENERALES NOTA 322'!B3:C3</f>
        <v>CUARTO CIVIL DEL CIRCUITO DE PEREIRA</v>
      </c>
      <c r="C4" s="28"/>
    </row>
    <row r="5" spans="1:6" x14ac:dyDescent="0.35">
      <c r="A5" s="5" t="s">
        <v>3</v>
      </c>
      <c r="B5" s="28" t="str">
        <f>'GENERALES NOTA 322'!B4:C4</f>
        <v>CLÍNICA MARAÑÓN S.A.S. Y CLÍNICA LOS ROSALES S.A.</v>
      </c>
      <c r="C5" s="28"/>
    </row>
    <row r="6" spans="1:6" x14ac:dyDescent="0.35">
      <c r="A6" s="5" t="s">
        <v>4</v>
      </c>
      <c r="B6" s="28" t="str">
        <f>'GENERALES NOTA 322'!B5:C5</f>
        <v>MERYLENA MERUVIA, ALEJANDRA ARANIBAR Y DIEGO FERNANDO ARANIBAR</v>
      </c>
      <c r="C6" s="28"/>
    </row>
    <row r="7" spans="1:6" x14ac:dyDescent="0.35">
      <c r="A7" s="5" t="s">
        <v>5</v>
      </c>
      <c r="B7" s="28" t="str">
        <f>'GENERALES NOTA 322'!B6:C6</f>
        <v>LLAMADO EN GARANTÍA</v>
      </c>
      <c r="C7" s="28"/>
    </row>
    <row r="8" spans="1:6" ht="29" x14ac:dyDescent="0.35">
      <c r="A8" s="5" t="s">
        <v>61</v>
      </c>
      <c r="B8" s="61">
        <f>SUM(C10,C11,C13,C14,C15,C16,C18)</f>
        <v>2738941680</v>
      </c>
      <c r="C8" s="62"/>
    </row>
    <row r="9" spans="1:6" x14ac:dyDescent="0.35">
      <c r="A9" s="64" t="s">
        <v>62</v>
      </c>
      <c r="B9" s="63" t="s">
        <v>63</v>
      </c>
      <c r="C9" s="63"/>
    </row>
    <row r="10" spans="1:6" x14ac:dyDescent="0.35">
      <c r="A10" s="64"/>
      <c r="B10" s="11" t="s">
        <v>64</v>
      </c>
      <c r="C10" s="6">
        <v>1266073726</v>
      </c>
    </row>
    <row r="11" spans="1:6" x14ac:dyDescent="0.35">
      <c r="A11" s="64"/>
      <c r="B11" s="11" t="s">
        <v>65</v>
      </c>
      <c r="C11" s="6">
        <f>798488+95226131+50719960+61094700+15028675</f>
        <v>222867954</v>
      </c>
    </row>
    <row r="12" spans="1:6" x14ac:dyDescent="0.35">
      <c r="A12" s="64"/>
      <c r="B12" s="57" t="s">
        <v>66</v>
      </c>
      <c r="C12" s="58"/>
    </row>
    <row r="13" spans="1:6" x14ac:dyDescent="0.35">
      <c r="A13" s="64"/>
      <c r="B13" s="11" t="s">
        <v>123</v>
      </c>
      <c r="C13" s="23">
        <v>300000000</v>
      </c>
    </row>
    <row r="14" spans="1:6" x14ac:dyDescent="0.35">
      <c r="A14" s="64"/>
      <c r="B14" s="11" t="s">
        <v>124</v>
      </c>
      <c r="C14" s="23">
        <v>500000000</v>
      </c>
      <c r="E14" t="s">
        <v>67</v>
      </c>
      <c r="F14" s="18">
        <v>0.7</v>
      </c>
    </row>
    <row r="15" spans="1:6" x14ac:dyDescent="0.35">
      <c r="A15" s="64"/>
      <c r="B15" s="13" t="s">
        <v>125</v>
      </c>
      <c r="C15" s="23">
        <v>400000000</v>
      </c>
      <c r="F15" s="18"/>
    </row>
    <row r="16" spans="1:6" x14ac:dyDescent="0.35">
      <c r="A16" s="64"/>
      <c r="B16" s="13" t="s">
        <v>126</v>
      </c>
      <c r="C16" s="23">
        <v>50000000</v>
      </c>
      <c r="F16" s="18"/>
    </row>
    <row r="17" spans="1:9" x14ac:dyDescent="0.35">
      <c r="A17" s="64"/>
      <c r="B17" s="57" t="s">
        <v>68</v>
      </c>
      <c r="C17" s="58"/>
      <c r="E17" t="s">
        <v>69</v>
      </c>
      <c r="F17" s="19">
        <v>0.3</v>
      </c>
      <c r="I17" s="21"/>
    </row>
    <row r="18" spans="1:9" x14ac:dyDescent="0.35">
      <c r="A18" s="64"/>
      <c r="B18" s="11"/>
      <c r="C18" s="17"/>
      <c r="F18" s="22"/>
      <c r="I18" s="21"/>
    </row>
    <row r="19" spans="1:9" ht="23.25" customHeight="1" x14ac:dyDescent="0.35">
      <c r="A19" s="16" t="s">
        <v>70</v>
      </c>
      <c r="B19" s="66" t="s">
        <v>90</v>
      </c>
      <c r="C19" s="67"/>
    </row>
    <row r="20" spans="1:9" ht="58" x14ac:dyDescent="0.35">
      <c r="A20" s="5" t="s">
        <v>71</v>
      </c>
      <c r="B20" s="68" t="s">
        <v>128</v>
      </c>
      <c r="C20" s="69"/>
    </row>
    <row r="21" spans="1:9" ht="15" customHeight="1" x14ac:dyDescent="0.35">
      <c r="A21" s="15" t="s">
        <v>72</v>
      </c>
      <c r="B21" s="65">
        <f>SUM(C23:C24,C26:C27,C31)</f>
        <v>1618941680</v>
      </c>
      <c r="C21" s="65"/>
    </row>
    <row r="22" spans="1:9" x14ac:dyDescent="0.35">
      <c r="A22" s="16" t="s">
        <v>73</v>
      </c>
      <c r="B22" s="50" t="s">
        <v>63</v>
      </c>
      <c r="C22" s="51"/>
    </row>
    <row r="23" spans="1:9" x14ac:dyDescent="0.35">
      <c r="A23" s="59"/>
      <c r="B23" s="11" t="s">
        <v>64</v>
      </c>
      <c r="C23" s="6">
        <v>1266073726</v>
      </c>
    </row>
    <row r="24" spans="1:9" x14ac:dyDescent="0.35">
      <c r="A24" s="60"/>
      <c r="B24" s="11" t="s">
        <v>65</v>
      </c>
      <c r="C24" s="6">
        <f>798488+95226131+50719960+61094700+15028675</f>
        <v>222867954</v>
      </c>
    </row>
    <row r="25" spans="1:9" x14ac:dyDescent="0.35">
      <c r="A25" s="60"/>
      <c r="B25" s="57" t="s">
        <v>66</v>
      </c>
      <c r="C25" s="58"/>
    </row>
    <row r="26" spans="1:9" x14ac:dyDescent="0.35">
      <c r="A26" s="60"/>
      <c r="B26" s="11" t="s">
        <v>123</v>
      </c>
      <c r="C26" s="6">
        <v>100000000</v>
      </c>
    </row>
    <row r="27" spans="1:9" x14ac:dyDescent="0.35">
      <c r="A27" s="60"/>
      <c r="B27" s="11" t="s">
        <v>124</v>
      </c>
      <c r="C27" s="6">
        <v>30000000</v>
      </c>
    </row>
    <row r="28" spans="1:9" x14ac:dyDescent="0.35">
      <c r="A28" s="60"/>
      <c r="B28" s="13" t="s">
        <v>125</v>
      </c>
      <c r="C28" s="6">
        <v>0</v>
      </c>
    </row>
    <row r="29" spans="1:9" x14ac:dyDescent="0.35">
      <c r="A29" s="60"/>
      <c r="B29" s="13" t="s">
        <v>126</v>
      </c>
      <c r="C29" s="6">
        <v>0</v>
      </c>
    </row>
    <row r="30" spans="1:9" x14ac:dyDescent="0.35">
      <c r="A30" s="60"/>
      <c r="B30" s="57" t="s">
        <v>68</v>
      </c>
      <c r="C30" s="58"/>
    </row>
    <row r="31" spans="1:9" x14ac:dyDescent="0.35">
      <c r="A31" s="60"/>
      <c r="B31" s="11"/>
      <c r="C31" s="6">
        <v>0</v>
      </c>
    </row>
    <row r="32" spans="1:9" x14ac:dyDescent="0.35">
      <c r="A32" s="20" t="s">
        <v>74</v>
      </c>
      <c r="B32" s="52">
        <f>IFERROR(B21*(VLOOKUP(B19,E14:F18,2,0)),16666)</f>
        <v>16666</v>
      </c>
      <c r="C32" s="53"/>
    </row>
    <row r="33" spans="1:3" ht="180" customHeight="1" x14ac:dyDescent="0.35">
      <c r="A33" s="5" t="s">
        <v>75</v>
      </c>
      <c r="B33" s="54" t="s">
        <v>129</v>
      </c>
      <c r="C33" s="39"/>
    </row>
    <row r="34" spans="1:3" ht="43.5" x14ac:dyDescent="0.35">
      <c r="A34" s="5" t="s">
        <v>76</v>
      </c>
      <c r="B34" s="55" t="s">
        <v>127</v>
      </c>
      <c r="C34" s="56"/>
    </row>
  </sheetData>
  <mergeCells count="22">
    <mergeCell ref="A23:A31"/>
    <mergeCell ref="A1:C1"/>
    <mergeCell ref="B8:C8"/>
    <mergeCell ref="B9:C9"/>
    <mergeCell ref="B12:C12"/>
    <mergeCell ref="A9:A18"/>
    <mergeCell ref="B21:C21"/>
    <mergeCell ref="B17:C17"/>
    <mergeCell ref="B19:C19"/>
    <mergeCell ref="B20:C20"/>
    <mergeCell ref="B2:C2"/>
    <mergeCell ref="B3:C3"/>
    <mergeCell ref="B4:C4"/>
    <mergeCell ref="B5:C5"/>
    <mergeCell ref="B6:C6"/>
    <mergeCell ref="B7:C7"/>
    <mergeCell ref="B22:C22"/>
    <mergeCell ref="B32:C32"/>
    <mergeCell ref="B33:C33"/>
    <mergeCell ref="B34:C34"/>
    <mergeCell ref="B30:C30"/>
    <mergeCell ref="B25:C25"/>
  </mergeCells>
  <pageMargins left="0.7" right="0.7" top="0.75" bottom="0.75" header="0.3" footer="0.3"/>
  <pageSetup orientation="portrait" horizontalDpi="90" verticalDpi="90"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D514946-ECEE-4A13-8B25-B9F747C8FFB0}">
          <x14:formula1>
            <xm:f>Hoja2!$F$1:$F$3</xm:f>
          </x14:formula1>
          <xm:sqref>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C13"/>
  <sheetViews>
    <sheetView topLeftCell="A2" workbookViewId="0">
      <selection activeCell="B13" sqref="B13"/>
    </sheetView>
  </sheetViews>
  <sheetFormatPr baseColWidth="10" defaultColWidth="0" defaultRowHeight="14.5" x14ac:dyDescent="0.35"/>
  <cols>
    <col min="1" max="1" width="35.54296875" customWidth="1"/>
    <col min="2" max="2" width="31.81640625" customWidth="1"/>
    <col min="3" max="3" width="63.453125" customWidth="1"/>
    <col min="4" max="16384" width="11.453125" hidden="1"/>
  </cols>
  <sheetData>
    <row r="1" spans="1:3" ht="18.5" x14ac:dyDescent="0.35">
      <c r="A1" s="49" t="s">
        <v>77</v>
      </c>
      <c r="B1" s="49"/>
      <c r="C1" s="49"/>
    </row>
    <row r="2" spans="1:3" x14ac:dyDescent="0.35">
      <c r="A2" s="13" t="s">
        <v>20</v>
      </c>
      <c r="B2" s="66" t="s">
        <v>130</v>
      </c>
      <c r="C2" s="67"/>
    </row>
    <row r="3" spans="1:3" x14ac:dyDescent="0.35">
      <c r="A3" s="5" t="s">
        <v>1</v>
      </c>
      <c r="B3" s="28" t="str">
        <f>'GENERALES NOTA 322'!B2:C2</f>
        <v>660013103004-2018-00835-00</v>
      </c>
      <c r="C3" s="28"/>
    </row>
    <row r="4" spans="1:3" x14ac:dyDescent="0.35">
      <c r="A4" s="5" t="s">
        <v>2</v>
      </c>
      <c r="B4" s="28" t="str">
        <f>'GENERALES NOTA 322'!B3:C3</f>
        <v>CUARTO CIVIL DEL CIRCUITO DE PEREIRA</v>
      </c>
      <c r="C4" s="28"/>
    </row>
    <row r="5" spans="1:3" x14ac:dyDescent="0.35">
      <c r="A5" s="5" t="s">
        <v>3</v>
      </c>
      <c r="B5" s="28" t="str">
        <f>'GENERALES NOTA 322'!B4:C4</f>
        <v>CLÍNICA MARAÑÓN S.A.S. Y CLÍNICA LOS ROSALES S.A.</v>
      </c>
      <c r="C5" s="28"/>
    </row>
    <row r="6" spans="1:3" x14ac:dyDescent="0.35">
      <c r="A6" s="5" t="s">
        <v>4</v>
      </c>
      <c r="B6" s="28" t="str">
        <f>'GENERALES NOTA 322'!B5:C5</f>
        <v>MERYLENA MERUVIA, ALEJANDRA ARANIBAR Y DIEGO FERNANDO ARANIBAR</v>
      </c>
      <c r="C6" s="28"/>
    </row>
    <row r="7" spans="1:3" x14ac:dyDescent="0.35">
      <c r="A7" s="5" t="s">
        <v>5</v>
      </c>
      <c r="B7" s="28" t="str">
        <f>'GENERALES NOTA 322'!B6:C6</f>
        <v>LLAMADO EN GARANTÍA</v>
      </c>
      <c r="C7" s="28"/>
    </row>
    <row r="8" spans="1:3" x14ac:dyDescent="0.35">
      <c r="A8" s="16" t="s">
        <v>70</v>
      </c>
      <c r="B8" s="46" t="s">
        <v>131</v>
      </c>
      <c r="C8" s="47"/>
    </row>
    <row r="9" spans="1:3" x14ac:dyDescent="0.35">
      <c r="A9" s="16" t="s">
        <v>73</v>
      </c>
      <c r="B9" s="70">
        <v>1618941680</v>
      </c>
      <c r="C9" s="70"/>
    </row>
    <row r="10" spans="1:3" x14ac:dyDescent="0.35">
      <c r="A10" s="16" t="s">
        <v>78</v>
      </c>
      <c r="B10" s="70">
        <v>16666</v>
      </c>
      <c r="C10" s="70"/>
    </row>
    <row r="11" spans="1:3" ht="43.5" x14ac:dyDescent="0.35">
      <c r="A11" s="5" t="s">
        <v>79</v>
      </c>
      <c r="B11" s="28" t="s">
        <v>82</v>
      </c>
      <c r="C11" s="28"/>
    </row>
    <row r="12" spans="1:3" ht="43.5" x14ac:dyDescent="0.35">
      <c r="A12" s="5" t="s">
        <v>80</v>
      </c>
      <c r="B12" s="28" t="s">
        <v>82</v>
      </c>
      <c r="C12" s="28"/>
    </row>
    <row r="13" spans="1:3" x14ac:dyDescent="0.35">
      <c r="A13" s="5" t="s">
        <v>81</v>
      </c>
      <c r="B13" s="11" t="s">
        <v>82</v>
      </c>
      <c r="C13" s="11"/>
    </row>
  </sheetData>
  <mergeCells count="12">
    <mergeCell ref="B12:C12"/>
    <mergeCell ref="A1:C1"/>
    <mergeCell ref="B8:C8"/>
    <mergeCell ref="B9:C9"/>
    <mergeCell ref="B10:C10"/>
    <mergeCell ref="B11:C11"/>
    <mergeCell ref="B2:C2"/>
    <mergeCell ref="B3:C3"/>
    <mergeCell ref="B4:C4"/>
    <mergeCell ref="B5:C5"/>
    <mergeCell ref="B6:C6"/>
    <mergeCell ref="B7:C7"/>
  </mergeCells>
  <pageMargins left="0.7" right="0.7" top="0.75" bottom="0.75" header="0.3" footer="0.3"/>
  <pageSetup orientation="portrait" horizontalDpi="90" verticalDpi="90"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D312E-1A21-4C7F-8B8C-FF92BD995FB7}">
  <dimension ref="A1:H25"/>
  <sheetViews>
    <sheetView tabSelected="1" topLeftCell="A3" zoomScaleNormal="100" zoomScaleSheetLayoutView="50" workbookViewId="0">
      <selection activeCell="A11" sqref="A11"/>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18.5" x14ac:dyDescent="0.35">
      <c r="A1" s="49" t="s">
        <v>132</v>
      </c>
      <c r="B1" s="49"/>
      <c r="C1" s="49"/>
    </row>
    <row r="2" spans="1:3" x14ac:dyDescent="0.35">
      <c r="A2" s="24" t="s">
        <v>20</v>
      </c>
      <c r="B2" s="38" t="s">
        <v>139</v>
      </c>
      <c r="C2" s="39"/>
    </row>
    <row r="3" spans="1:3" x14ac:dyDescent="0.35">
      <c r="A3" s="5" t="s">
        <v>1</v>
      </c>
      <c r="B3" s="37" t="s">
        <v>118</v>
      </c>
      <c r="C3" s="37"/>
    </row>
    <row r="4" spans="1:3" x14ac:dyDescent="0.35">
      <c r="A4" s="5" t="s">
        <v>2</v>
      </c>
      <c r="B4" s="28" t="s">
        <v>112</v>
      </c>
      <c r="C4" s="28"/>
    </row>
    <row r="5" spans="1:3" ht="15" customHeight="1" x14ac:dyDescent="0.35">
      <c r="A5" s="5" t="s">
        <v>3</v>
      </c>
      <c r="B5" s="38" t="s">
        <v>114</v>
      </c>
      <c r="C5" s="39"/>
    </row>
    <row r="6" spans="1:3" ht="15" customHeight="1" x14ac:dyDescent="0.35">
      <c r="A6" s="5" t="s">
        <v>4</v>
      </c>
      <c r="B6" s="38" t="s">
        <v>113</v>
      </c>
      <c r="C6" s="39"/>
    </row>
    <row r="7" spans="1:3" x14ac:dyDescent="0.35">
      <c r="A7" s="5" t="s">
        <v>5</v>
      </c>
      <c r="B7" s="28" t="s">
        <v>6</v>
      </c>
      <c r="C7" s="28"/>
    </row>
    <row r="8" spans="1:3" x14ac:dyDescent="0.35">
      <c r="A8" s="5" t="s">
        <v>133</v>
      </c>
      <c r="B8" s="28" t="s">
        <v>131</v>
      </c>
      <c r="C8" s="28"/>
    </row>
    <row r="9" spans="1:3" x14ac:dyDescent="0.35">
      <c r="A9" s="16" t="s">
        <v>73</v>
      </c>
      <c r="B9" s="71">
        <v>1618941680</v>
      </c>
      <c r="C9" s="70"/>
    </row>
    <row r="10" spans="1:3" x14ac:dyDescent="0.35">
      <c r="A10" s="5" t="s">
        <v>134</v>
      </c>
      <c r="B10" s="72">
        <v>0</v>
      </c>
      <c r="C10" s="73"/>
    </row>
    <row r="11" spans="1:3" ht="26.25" customHeight="1" x14ac:dyDescent="0.35">
      <c r="A11" s="5" t="s">
        <v>135</v>
      </c>
      <c r="B11" s="30" t="s">
        <v>140</v>
      </c>
      <c r="C11" s="28"/>
    </row>
    <row r="12" spans="1:3" x14ac:dyDescent="0.35">
      <c r="A12" s="5" t="s">
        <v>136</v>
      </c>
      <c r="B12" s="28"/>
      <c r="C12" s="28"/>
    </row>
    <row r="13" spans="1:3" x14ac:dyDescent="0.35">
      <c r="A13" s="5" t="s">
        <v>137</v>
      </c>
      <c r="B13" s="72">
        <v>0</v>
      </c>
      <c r="C13" s="73"/>
    </row>
    <row r="14" spans="1:3" ht="29" customHeight="1" x14ac:dyDescent="0.35">
      <c r="A14" s="5" t="s">
        <v>138</v>
      </c>
      <c r="B14" s="28" t="s">
        <v>141</v>
      </c>
      <c r="C14" s="28"/>
    </row>
    <row r="20" spans="4:8" x14ac:dyDescent="0.35">
      <c r="D20" t="str">
        <f t="shared" ref="D20:H23" si="0">UPPER(D18)</f>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 t="shared" si="0"/>
        <v/>
      </c>
      <c r="E22" t="str">
        <f t="shared" si="0"/>
        <v/>
      </c>
      <c r="F22" t="str">
        <f t="shared" si="0"/>
        <v/>
      </c>
      <c r="G22" t="str">
        <f t="shared" si="0"/>
        <v/>
      </c>
      <c r="H22" t="str">
        <f t="shared" si="0"/>
        <v/>
      </c>
    </row>
    <row r="23" spans="4:8" x14ac:dyDescent="0.35">
      <c r="D23" t="str">
        <f>UPPER(D21)</f>
        <v/>
      </c>
      <c r="E23" t="str">
        <f t="shared" si="0"/>
        <v/>
      </c>
      <c r="F23" t="str">
        <f t="shared" si="0"/>
        <v/>
      </c>
      <c r="G23" t="str">
        <f t="shared" si="0"/>
        <v/>
      </c>
      <c r="H23" t="str">
        <f t="shared" si="0"/>
        <v/>
      </c>
    </row>
    <row r="24" spans="4:8" x14ac:dyDescent="0.35">
      <c r="D24" t="str">
        <f t="shared" ref="D24:H25" si="1">UPPER(D22)</f>
        <v/>
      </c>
      <c r="E24" t="str">
        <f t="shared" si="1"/>
        <v/>
      </c>
      <c r="F24" t="str">
        <f t="shared" si="1"/>
        <v/>
      </c>
      <c r="G24" t="str">
        <f t="shared" si="1"/>
        <v/>
      </c>
      <c r="H24" t="str">
        <f t="shared" si="1"/>
        <v/>
      </c>
    </row>
    <row r="25" spans="4:8" x14ac:dyDescent="0.35">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4296875" defaultRowHeight="14.5" x14ac:dyDescent="0.35"/>
  <cols>
    <col min="4" max="4" width="20.1796875" bestFit="1" customWidth="1"/>
    <col min="5" max="5" width="42.81640625" bestFit="1" customWidth="1"/>
  </cols>
  <sheetData>
    <row r="1" spans="1:9" x14ac:dyDescent="0.35">
      <c r="A1" s="8" t="s">
        <v>23</v>
      </c>
      <c r="B1" t="s">
        <v>82</v>
      </c>
      <c r="C1" s="8" t="s">
        <v>27</v>
      </c>
      <c r="D1" s="8" t="s">
        <v>31</v>
      </c>
      <c r="E1" s="3" t="s">
        <v>32</v>
      </c>
      <c r="F1" s="2" t="s">
        <v>67</v>
      </c>
      <c r="G1" s="4">
        <v>0</v>
      </c>
      <c r="H1" t="s">
        <v>83</v>
      </c>
      <c r="I1" t="s">
        <v>84</v>
      </c>
    </row>
    <row r="2" spans="1:9" x14ac:dyDescent="0.35">
      <c r="A2" t="s">
        <v>85</v>
      </c>
      <c r="B2" t="s">
        <v>86</v>
      </c>
      <c r="C2" t="s">
        <v>87</v>
      </c>
      <c r="D2" s="2" t="s">
        <v>88</v>
      </c>
      <c r="E2" s="1" t="s">
        <v>89</v>
      </c>
      <c r="F2" s="2" t="s">
        <v>90</v>
      </c>
      <c r="G2" s="4">
        <v>0.7</v>
      </c>
      <c r="H2" t="s">
        <v>91</v>
      </c>
      <c r="I2" t="s">
        <v>92</v>
      </c>
    </row>
    <row r="3" spans="1:9" x14ac:dyDescent="0.35">
      <c r="A3" t="s">
        <v>93</v>
      </c>
      <c r="C3" t="s">
        <v>94</v>
      </c>
      <c r="D3" s="2" t="s">
        <v>95</v>
      </c>
      <c r="E3" s="1" t="s">
        <v>96</v>
      </c>
      <c r="F3" s="2" t="s">
        <v>69</v>
      </c>
      <c r="G3" s="4">
        <v>0.3</v>
      </c>
      <c r="H3" t="s">
        <v>97</v>
      </c>
      <c r="I3" t="s">
        <v>98</v>
      </c>
    </row>
    <row r="4" spans="1:9" x14ac:dyDescent="0.35">
      <c r="A4" t="s">
        <v>99</v>
      </c>
      <c r="C4" t="s">
        <v>100</v>
      </c>
      <c r="E4" s="1" t="s">
        <v>101</v>
      </c>
      <c r="H4" t="s">
        <v>102</v>
      </c>
      <c r="I4" t="s">
        <v>103</v>
      </c>
    </row>
    <row r="5" spans="1:9" x14ac:dyDescent="0.35">
      <c r="A5" t="s">
        <v>104</v>
      </c>
      <c r="E5" s="1" t="s">
        <v>105</v>
      </c>
      <c r="H5" t="s">
        <v>106</v>
      </c>
      <c r="I5" t="s">
        <v>107</v>
      </c>
    </row>
    <row r="6" spans="1:9" x14ac:dyDescent="0.35">
      <c r="E6" s="1" t="s">
        <v>108</v>
      </c>
      <c r="I6" t="s">
        <v>109</v>
      </c>
    </row>
    <row r="7" spans="1:9" x14ac:dyDescent="0.35">
      <c r="E7" s="1" t="s">
        <v>110</v>
      </c>
    </row>
    <row r="8" spans="1:9" x14ac:dyDescent="0.35">
      <c r="E8" s="1" t="s">
        <v>111</v>
      </c>
    </row>
  </sheetData>
  <pageMargins left="0.7" right="0.7" top="0.75" bottom="0.75" header="0.3" footer="0.3"/>
  <pageSetup orientation="portrait" horizontalDpi="90" verticalDpi="90"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7" ma:contentTypeDescription="Crear nuevo documento." ma:contentTypeScope="" ma:versionID="9ed070f333dae9c408cc1c9418ec328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9ad137e19e70d4b2fc751bff472bdfb4"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524A41-A0D1-454A-8B48-DD388AC48C05}">
  <ds:schemaRefs>
    <ds:schemaRef ds:uri="http://schemas.microsoft.com/sharepoint/v3/contenttype/forms"/>
  </ds:schemaRefs>
</ds:datastoreItem>
</file>

<file path=customXml/itemProps2.xml><?xml version="1.0" encoding="utf-8"?>
<ds:datastoreItem xmlns:ds="http://schemas.openxmlformats.org/officeDocument/2006/customXml" ds:itemID="{38AD0EA9-EAF8-479F-B767-25DF3CE868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C42733-DEA1-4CC0-8698-BB2310A27AD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CONCEPTO CONCILIACIÓN 330</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Revelo Castiblanco, Maria Alejandra (ALLIANZ COLOMBIA)</cp:lastModifiedBy>
  <cp:revision/>
  <dcterms:created xsi:type="dcterms:W3CDTF">2020-12-07T14:41:17Z</dcterms:created>
  <dcterms:modified xsi:type="dcterms:W3CDTF">2024-12-30T19:23:03Z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ContentTypeId">
    <vt:lpwstr>0x0101002C92A54D8AB3014FADD0201C99992F62</vt:lpwstr>
  </property>
  <property fmtid="{D5CDD505-2E9C-101B-9397-08002B2CF9AE}" pid="24" name="MSIP_Label_863bc15e-e7bf-41c1-bdb3-03882d8a2e2c_Enabled">
    <vt:lpwstr>true</vt:lpwstr>
  </property>
  <property fmtid="{D5CDD505-2E9C-101B-9397-08002B2CF9AE}" pid="25" name="MSIP_Label_863bc15e-e7bf-41c1-bdb3-03882d8a2e2c_SetDate">
    <vt:lpwstr>2022-07-12T21:02:59Z</vt:lpwstr>
  </property>
  <property fmtid="{D5CDD505-2E9C-101B-9397-08002B2CF9AE}" pid="26" name="MSIP_Label_863bc15e-e7bf-41c1-bdb3-03882d8a2e2c_Method">
    <vt:lpwstr>Privileged</vt:lpwstr>
  </property>
  <property fmtid="{D5CDD505-2E9C-101B-9397-08002B2CF9AE}" pid="27" name="MSIP_Label_863bc15e-e7bf-41c1-bdb3-03882d8a2e2c_Name">
    <vt:lpwstr>863bc15e-e7bf-41c1-bdb3-03882d8a2e2c</vt:lpwstr>
  </property>
  <property fmtid="{D5CDD505-2E9C-101B-9397-08002B2CF9AE}" pid="28" name="MSIP_Label_863bc15e-e7bf-41c1-bdb3-03882d8a2e2c_SiteId">
    <vt:lpwstr>6e06e42d-6925-47c6-b9e7-9581c7ca302a</vt:lpwstr>
  </property>
  <property fmtid="{D5CDD505-2E9C-101B-9397-08002B2CF9AE}" pid="29" name="MSIP_Label_863bc15e-e7bf-41c1-bdb3-03882d8a2e2c_ActionId">
    <vt:lpwstr>b59eecf1-e589-44d2-8510-6f40da9d3f03</vt:lpwstr>
  </property>
  <property fmtid="{D5CDD505-2E9C-101B-9397-08002B2CF9AE}" pid="30" name="MSIP_Label_863bc15e-e7bf-41c1-bdb3-03882d8a2e2c_ContentBits">
    <vt:lpwstr>1</vt:lpwstr>
  </property>
</Properties>
</file>