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WWG00M.ROOTDOM.NET\BFS-HOME\CE02567-R0244663\ICM\Downloads\"/>
    </mc:Choice>
  </mc:AlternateContent>
  <xr:revisionPtr revIDLastSave="0" documentId="8_{2BEBCBD8-0611-4FD8-8370-8CAC12D0154E}" xr6:coauthVersionLast="36" xr6:coauthVersionMax="36" xr10:uidLastSave="{00000000-0000-0000-0000-000000000000}"/>
  <bookViews>
    <workbookView xWindow="-120" yWindow="-120" windowWidth="24240" windowHeight="13140" activeTab="3" xr2:uid="{00000000-000D-0000-FFFF-FFFF00000000}"/>
  </bookViews>
  <sheets>
    <sheet name="AUTOS  NOTA 322" sheetId="1" r:id="rId1"/>
    <sheet name="AUTOS NOTA 321" sheetId="7" r:id="rId2"/>
    <sheet name="AUTOS NOTA 324" sheetId="8" r:id="rId3"/>
    <sheet name="AUTOS NOTA 325" sheetId="9" r:id="rId4"/>
    <sheet name="Hoja2" sheetId="6" state="hidden" r:id="rId5"/>
  </sheets>
  <externalReferences>
    <externalReference r:id="rId6"/>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9" l="1"/>
  <c r="B9" i="9"/>
  <c r="B17" i="8" l="1"/>
  <c r="B7" i="9"/>
  <c r="B6" i="9"/>
  <c r="B5" i="9"/>
  <c r="B4" i="9"/>
  <c r="B3" i="9"/>
  <c r="B5" i="8"/>
  <c r="B4" i="8"/>
  <c r="B3" i="8"/>
  <c r="B4" i="7"/>
  <c r="B5" i="7"/>
  <c r="B6" i="7"/>
  <c r="B7" i="7"/>
  <c r="B3" i="7"/>
  <c r="B38" i="8" l="1"/>
</calcChain>
</file>

<file path=xl/sharedStrings.xml><?xml version="1.0" encoding="utf-8"?>
<sst xmlns="http://schemas.openxmlformats.org/spreadsheetml/2006/main" count="238" uniqueCount="165">
  <si>
    <t>Juzgado</t>
  </si>
  <si>
    <t xml:space="preserve">Demandante </t>
  </si>
  <si>
    <t>Nombre de lesionado o muerto (s)</t>
  </si>
  <si>
    <t>Fecha de los hechos</t>
  </si>
  <si>
    <t>Fecha de solicitud audiencia prejudicial</t>
  </si>
  <si>
    <t>Fecha de audiencia prejudicial</t>
  </si>
  <si>
    <t>breve resumen de los hechos</t>
  </si>
  <si>
    <t>Asegurado</t>
  </si>
  <si>
    <t>Nit Asegurado</t>
  </si>
  <si>
    <t>Placa vehículo asegurado (si aplica)</t>
  </si>
  <si>
    <t xml:space="preserve">No. Póliza vinculada (las que se necesite solicitar). </t>
  </si>
  <si>
    <t>Fecha de notificación</t>
  </si>
  <si>
    <t xml:space="preserve">Fecha de contestacion </t>
  </si>
  <si>
    <t>Radicado(23 digitos)</t>
  </si>
  <si>
    <t xml:space="preserve">Domicilio </t>
  </si>
  <si>
    <t xml:space="preserve">Telefono </t>
  </si>
  <si>
    <t>Correo electronico</t>
  </si>
  <si>
    <t xml:space="preserve">Estado Civil </t>
  </si>
  <si>
    <t xml:space="preserve">Fecha de nacimiento </t>
  </si>
  <si>
    <t>Edad</t>
  </si>
  <si>
    <t xml:space="preserve">Fecha de defuncion </t>
  </si>
  <si>
    <t xml:space="preserve">Situcion Laboral </t>
  </si>
  <si>
    <t xml:space="preserve">Profesion </t>
  </si>
  <si>
    <t xml:space="preserve">Ingresos Netos </t>
  </si>
  <si>
    <t xml:space="preserve">Numero de Lesionados y/o fallecidos </t>
  </si>
  <si>
    <t xml:space="preserve">Condicion </t>
  </si>
  <si>
    <t xml:space="preserve">Cuantos  lesionados y/o fallecidos  reclaman en el proceso </t>
  </si>
  <si>
    <t>• Prescripción de las acciones derivadas del contrato de seguros.</t>
  </si>
  <si>
    <t>• Existencia de coaseguro.</t>
  </si>
  <si>
    <t xml:space="preserve">% DE PARTICIPACION </t>
  </si>
  <si>
    <t>MOTIVO DE LA DEMANDA</t>
  </si>
  <si>
    <t xml:space="preserve">Nuevos reclamantes </t>
  </si>
  <si>
    <t>Respuesta extemporanea</t>
  </si>
  <si>
    <t xml:space="preserve">Objetado por la Compañía </t>
  </si>
  <si>
    <t>Pretensiones elevadas- reclamación Compañía</t>
  </si>
  <si>
    <t>Ofrecimiento muy bajo-reclamación Compañía</t>
  </si>
  <si>
    <t xml:space="preserve">Vida/RC medica- aviso de siniestro sin tramite </t>
  </si>
  <si>
    <t xml:space="preserve">Sin reclamación previa </t>
  </si>
  <si>
    <t>SINIESTRO - APLICATIVO</t>
  </si>
  <si>
    <t>PÓLIZA</t>
  </si>
  <si>
    <t>AMPARO A AFECTAR</t>
  </si>
  <si>
    <t xml:space="preserve">VIGENCIA </t>
  </si>
  <si>
    <t xml:space="preserve">SINIESTRO DENTRO DE LA VIGENCIA? </t>
  </si>
  <si>
    <t>CARTERA A DÍA</t>
  </si>
  <si>
    <t>COASEGURO</t>
  </si>
  <si>
    <t>SI</t>
  </si>
  <si>
    <t>NO</t>
  </si>
  <si>
    <t>• Aplicación de la limitación de responsabilidad por razón del deducible a cargo del asegurado.</t>
  </si>
  <si>
    <t xml:space="preserve">• Disminución de la suma asegurada por pago de indemnizaciones con cargo a la PÓLIZA xxxxxx No. xxxxxxx
</t>
  </si>
  <si>
    <t xml:space="preserve">• La responsabilidad de la aseguradora se encuentra limitada al valor de la suma asegurada.
</t>
  </si>
  <si>
    <t>• La cobertura otorgada por la póliza se circunscribe a los términos de su clausulado.</t>
  </si>
  <si>
    <t xml:space="preserve">OFRECIENTO AUTOS </t>
  </si>
  <si>
    <t>OFRECIENTO VALOR</t>
  </si>
  <si>
    <t xml:space="preserve">RECOSTRUCCION ACCIDENTE </t>
  </si>
  <si>
    <t xml:space="preserve">ASEGURADORAS  </t>
  </si>
  <si>
    <t>• Exclusiones  de confomidad a la Póliza</t>
  </si>
  <si>
    <t>Numero de identificacion -</t>
  </si>
  <si>
    <t>REMISION DE ANTECEDENTES - ABOGADO INTERNO-</t>
  </si>
  <si>
    <t>SOLICITUD DE ANTECEDENTES -ABOGADO EXTERNO-</t>
  </si>
  <si>
    <t>Fecha de asignación</t>
  </si>
  <si>
    <t>INFORME INICIAL-ABOGADO EXTERNO-</t>
  </si>
  <si>
    <t>Clasificación Contingencia</t>
  </si>
  <si>
    <t>Concepto del Abogado sobre la Contingencia:(Se debe indicar las razones por las cuales se considera que el proceso es Eventual Remoto o Probable.)</t>
  </si>
  <si>
    <t>Valor de las pretensiones totales de la demanda (en pesos no en SMMLV)</t>
  </si>
  <si>
    <t>Perjuicios reclamados  (en pesos no en SMMLV)</t>
  </si>
  <si>
    <t>Patrimoniales</t>
  </si>
  <si>
    <t>Lucro Cesante</t>
  </si>
  <si>
    <t>Daño Emergente</t>
  </si>
  <si>
    <t>Extrapatrimoniales</t>
  </si>
  <si>
    <t>Valor Contingencia: ( en pesos). Cuanto vale perder o negociar el caso por un valor que debe estar dentro del valor asegurado( con criterios jurisprudenciales)</t>
  </si>
  <si>
    <t>VALOR CONTINGENCIA</t>
  </si>
  <si>
    <t>Observaciones sobre el valor de la contingencia: (Se debe explicar como se aterrizaron las pretensiones.)</t>
  </si>
  <si>
    <t>Defensa de la Aseguradora: (Enumerar y enunciar las excepciones propuestas demanda y/o llamamiento )</t>
  </si>
  <si>
    <t>INFORME ABOGADO INTERNO</t>
  </si>
  <si>
    <t>REMOTO</t>
  </si>
  <si>
    <t>EVENTUAL</t>
  </si>
  <si>
    <t>PROBABLE</t>
  </si>
  <si>
    <t>MODALIDAD</t>
  </si>
  <si>
    <t>CLASE DE REASEGURO</t>
  </si>
  <si>
    <t>FACULTATIVO</t>
  </si>
  <si>
    <t>AUTOMATICO</t>
  </si>
  <si>
    <t>EXCEPCIONES PROPUESTAS COMPAÑÍA</t>
  </si>
  <si>
    <t>Reserva</t>
  </si>
  <si>
    <t xml:space="preserve">Creación de intervinientes </t>
  </si>
  <si>
    <t>El abogado externo remitio la contestacion  y envio de informe inicial en los terminos establecidos ?</t>
  </si>
  <si>
    <t xml:space="preserve">El abogado propuso las excepciones adecuadas para el respetivo proceso? Recomendaciones </t>
  </si>
  <si>
    <t xml:space="preserve">Caso migrado </t>
  </si>
  <si>
    <t>OCURRENCIA</t>
  </si>
  <si>
    <t>CLAIMS MADE</t>
  </si>
  <si>
    <t>SUNSET</t>
  </si>
  <si>
    <t>DESCUBREMIENTO</t>
  </si>
  <si>
    <t>CEDIDO</t>
  </si>
  <si>
    <t>ACEPTADO</t>
  </si>
  <si>
    <t>PROPIO</t>
  </si>
  <si>
    <t xml:space="preserve">OCURRENCIA </t>
  </si>
  <si>
    <t>REASEGURO- SUPERA LOS $500M-</t>
  </si>
  <si>
    <t>LARGE GLOSSES</t>
  </si>
  <si>
    <t>Daños</t>
  </si>
  <si>
    <t>VALOR ASEGURADO</t>
  </si>
  <si>
    <t xml:space="preserve">Ocupado-trabajador cuenta ajena </t>
  </si>
  <si>
    <t>Ocupado - Autonomo</t>
  </si>
  <si>
    <t xml:space="preserve">Tareas del hogar </t>
  </si>
  <si>
    <t>Pendiente acceder al mercado laboral -pedir a nino</t>
  </si>
  <si>
    <t>Acompañante motorista</t>
  </si>
  <si>
    <t xml:space="preserve">Ciclista </t>
  </si>
  <si>
    <t>Cliclista vehículo</t>
  </si>
  <si>
    <t xml:space="preserve">Motociclista </t>
  </si>
  <si>
    <t>Ocupante vehículo</t>
  </si>
  <si>
    <t>Pasajero servicio publico</t>
  </si>
  <si>
    <t>Fuerza mayor y caso fortuito.</t>
  </si>
  <si>
    <t>Culpa exclusiva de la víctima</t>
  </si>
  <si>
    <t>Culpa exclusiva de un tercero.</t>
  </si>
  <si>
    <t>No prueba de responsabilidad.</t>
  </si>
  <si>
    <t>Exclusiones de póliza</t>
  </si>
  <si>
    <t>Vehículo no asegurado</t>
  </si>
  <si>
    <t>Interes asegurable</t>
  </si>
  <si>
    <t>Prescripción de las acciones derivadas del contrato de seguros</t>
  </si>
  <si>
    <t>OBJECION -Marque con una (x)</t>
  </si>
  <si>
    <t>• Ausencia de prueba del hecho generador de responsabilidad.</t>
  </si>
  <si>
    <t>Infraseguro</t>
  </si>
  <si>
    <t>Otras</t>
  </si>
  <si>
    <t>Reserva propuesta</t>
  </si>
  <si>
    <t>Comentarios adicionales</t>
  </si>
  <si>
    <t>Comentarios clasificación y valor contingencia</t>
  </si>
  <si>
    <t>DAÑOS MATERIALES</t>
  </si>
  <si>
    <t>Demandado</t>
  </si>
  <si>
    <t>Tipo de vinculacion compañía</t>
  </si>
  <si>
    <t xml:space="preserve">Tipo de perjucio </t>
  </si>
  <si>
    <t>DEMANDADO</t>
  </si>
  <si>
    <t>Patrimoniales y extrapatrimoniales por accidente de tránsito</t>
  </si>
  <si>
    <t>ALLIANZ SEGUROS S.A.</t>
  </si>
  <si>
    <t>81736318900120210034000</t>
  </si>
  <si>
    <t>PROMISCUO DEL CIRCUITO DE SARAVENA</t>
  </si>
  <si>
    <t>MERCEDES BAUTISTA DE BARÓN</t>
  </si>
  <si>
    <t>HERMINIO BARÓN PEDRAZA</t>
  </si>
  <si>
    <t>VIVIAN NATHALIA BARÓN PARRA</t>
  </si>
  <si>
    <t>PEDRO NEL ALVIADES SEQUEDA</t>
  </si>
  <si>
    <t>BANCO DE BOGOTÁ S.A.</t>
  </si>
  <si>
    <t>EMPRESA ADMINISTRACIÓN OPERATIVA AUTOMOTRIZ S.A.S. - AOA COLOMBIA</t>
  </si>
  <si>
    <t>EMPRESA UNIÓN TEMPORAL NEOREN</t>
  </si>
  <si>
    <t>Muerte</t>
  </si>
  <si>
    <t>ANDRES SANTIAGO DE LA OSSA BARÓN (menor)</t>
  </si>
  <si>
    <t>EDYTH JOHANNA BARÓN BAUTISTA</t>
  </si>
  <si>
    <t>JUAN CARLOS BARÓN BAUTISTA</t>
  </si>
  <si>
    <t>CLAUDIA PATRICIA BARÓN BAUTISTA</t>
  </si>
  <si>
    <t>JAVIER BARÓN BAUTISTA (QEPD)</t>
  </si>
  <si>
    <t>Calle 110 No. 32 - 12 Barrio El Dorado - Municipio de Floridablanca - Santander</t>
  </si>
  <si>
    <t>yohanabaron13@gmail.com</t>
  </si>
  <si>
    <t>Soltero</t>
  </si>
  <si>
    <t>Escolta</t>
  </si>
  <si>
    <t>No se especificó, a modo general se establece un aporte para su madre de $300.000</t>
  </si>
  <si>
    <t>03 de febrero de 2020</t>
  </si>
  <si>
    <t>No se acredito</t>
  </si>
  <si>
    <t>RCE vehículos</t>
  </si>
  <si>
    <t>860002964-4</t>
  </si>
  <si>
    <t>FOZ-760</t>
  </si>
  <si>
    <t>1. El pasado 03 de febrero de 2020 el señor Javier Barón Bautista se desplazaba en calidad de ocupante del vehículo de placas FOZ-760 en una vía nacional que del Municipio de Arauquita conduce al Municipio de Saravena. El señor Bautista y 3 de los ocupantes, eran escoltas de la señora Luz Perly Córdoba Mosquera lideresa de la zona.
2. En el trayecto el vehículo de placas FOZ-760 sufrió un fuerte accidente al impactar fuertemente contra un árbol.
3. Como consecuencia del impacto resultaron fallecidos 3 de los ocupantes, entre ellos, el señor Javier Barón Bautista familiar de los demandantes.
4. Pese a que no hubo testigos del accidente, la hipótesis de la ocurrencia del accidente de tránsito fue señalada por exceso de velocidad con que transitaba el conductor Pedro Nel Alviades Sequeda, ya que la zona estaba demarcada con el límite de 30 km/h.
5. El señor Barón Bautista era escolta, al parecer, adscrito a la Unión Temporal Esquemas de Protección.</t>
  </si>
  <si>
    <t>Daño Moral</t>
  </si>
  <si>
    <t>Dalo a la vida de relación</t>
  </si>
  <si>
    <t>Daño a la vida de relación</t>
  </si>
  <si>
    <r>
      <t xml:space="preserve">El valor de la contingencia tiene lugar, en vista de que:
</t>
    </r>
    <r>
      <rPr>
        <b/>
        <sz val="11"/>
        <color theme="1"/>
        <rFont val="Calibri"/>
        <family val="2"/>
        <scheme val="minor"/>
      </rPr>
      <t>Frente al perjuicio de lucro cesante:</t>
    </r>
    <r>
      <rPr>
        <sz val="11"/>
        <color theme="1"/>
        <rFont val="Calibri"/>
        <family val="2"/>
        <scheme val="minor"/>
      </rPr>
      <t xml:space="preserve"> No se encuentra probada la dependencia económica entre la madre y la víctima.
</t>
    </r>
    <r>
      <rPr>
        <b/>
        <sz val="11"/>
        <color theme="1"/>
        <rFont val="Calibri"/>
        <family val="2"/>
        <scheme val="minor"/>
      </rPr>
      <t>Frente a los perjuicios morales:</t>
    </r>
    <r>
      <rPr>
        <sz val="11"/>
        <color theme="1"/>
        <rFont val="Calibri"/>
        <family val="2"/>
        <scheme val="minor"/>
      </rPr>
      <t xml:space="preserve"> Haciendo una proporción en tre el máximo reconocido por la jurisprudencia para caso de muerte y el parentesco de los demandantes, se tiene que padres e hija recibirian como máximo $60.000.000 cada uno, mientras que el nieto y los tres hermanos recibirian cada uno $30.000.000. Para un total de $360.000.000.
</t>
    </r>
    <r>
      <rPr>
        <b/>
        <sz val="11"/>
        <color theme="1"/>
        <rFont val="Calibri"/>
        <family val="2"/>
        <scheme val="minor"/>
      </rPr>
      <t>Frente a los perjucios de daño a la vida de relación</t>
    </r>
    <r>
      <rPr>
        <sz val="11"/>
        <color theme="1"/>
        <rFont val="Calibri"/>
        <family val="2"/>
        <scheme val="minor"/>
      </rPr>
      <t>: En la demanda solo se solciitó a favor de los padres, para quienes reconoce la jurisprudencia como máximo 50 SMMLV. De manera que el máximo  valor que pueden recibir es la suma de $90.852.600 por este concepto.</t>
    </r>
  </si>
  <si>
    <t xml:space="preserve">1.	PRINCIPIO DE CONGRUENCIA. 2.	INEXISTENCIA DE RESPONSABILIDAD A CARGO DE LOS DEMANDADOS POR INEXISTENCIA DE PRUEBA DEL NEXO CAUSAL. 3.	FALTA TOTAL DE COBERTURA MATERIAL FRENTE A LA RESPONSABILIDAD CIVIL CONTRACTUAL. 4.	FALTA DE COBERTURA MATERIAL AL ESTAR ANTE RIESGOS EXPRESAMENTE EXCLUIDOS DE AMPARO. 5.	IMPROCEDENCIA DE AFECTACIÓN DEL AMPARO DE ACCIDENTES PERSONALES. 6.	TASACIÓN EXORBITANTE DEL DAÑO MORAL. 7.	IMPROCEDENCIA DEL RECONOCIMIENTO POR DAÑO A LA VIDA DE RELACIÓN. 8.	IMPROCEDENCIA DE LA SOLICITUD DE RECONOCIMIENTO DE LUCRO CESANTE DE ACUERDO A LAS MODALIDADES SOLICITADAS. 9.	CARÁCTER MERAMENTE INDEMNIZATORIO QUE REVISTEN LOS CONTRATOS DE SEGUROS. 10.	EN CUALQUIER CASO, DE NINGUNA FORMA SE PODRÁ EXCEDER EL LÍMITE DEL VALOR ASEGURADO. 11.	LÍMITES MÁXIMOS DE RESPONSABILIDAD DEL ASEGURADOR EN LO ATINENTE AL DEDUCIBLE EN LA PÓLIZA 022523021/348. 12.	INEXISTENCIA DE OBLIGACIÓN DE PAGAR INTERESES DE MORA EN VIRTUD DEL ARTÍCULO 1080 DEL CÓDIGO DE COMERCIO. </t>
  </si>
  <si>
    <t xml:space="preserve">La contingencia se califica probable, teniendo en cuenta que la póliza presta cobertura material y temporal sobre los hechos sometidos al litigio.
El objeto del proceso es establecer la responsabilidad de nuestro asegurado en virtud de un accidente de tránsito en el que falleció el señor Javier Bautista y, respecto del cual reclaman los perjuicios los familiares del mismo. El señor Bautista transitaba dentro del vehículo asegurado en calidad de ocupante, debido a que era escolta asignado al esquema de seguridad de una líder social de la región que también falleció en el accidente junto con otro de sus escoltas. De los 5 ocupantes sobrevivieron dos entre ellos el conductor del vehículo a quien se le atribuye exceso de velocidad y falta de pericia  al momento de conducir el vehículo. En la póliza los ocupantes no están excluidos de cobertura
Es preciso indicar, que en el momento de la realización del accidente de tránsito, no existe evidencia puntual de lo sucedido, ya que en la zona del impacto con el árbol no hubo testigos, cámaras de vigilancia, ni asistió inmediatamente al lugar de los hechos policía de tránsito ya que esa institución no presta sus servicios en la zona por razones de orden público. Sin embargo, horas después asistieron civiles con funciones de policía de tránsito de Arauquita, quienes elaboraron un informe atribuyendo la responsabilidad al conductor del vehículo por transitar en exceso de velocidad, que hace las veces de IPAT de la autoridad de tránsito.
A la defensa se incorporaron tres exclusiones en virtud de las cuales consideramos la más fuerte que el vehículo fue dado en alquiler. No obstante, el asegurado es una persona jurídica cuyo objeto social es precisamente el alquiler de vehículos, por lo que probablemente no prosperaría la exclusión.
Así las cosas, de acuerdo al régimen de responsabilidad y a que los familiares se erigen como terceros frente a los daños consecuenciales a la muerte de su familiar, la probabilidad de condena es alta. </t>
  </si>
  <si>
    <t>89532655 APL 52332</t>
  </si>
  <si>
    <t>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</si>
</sst>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98">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42" fontId="0" fillId="0" borderId="1" xfId="1"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ont="1" applyFill="1" applyBorder="1" applyAlignment="1">
      <alignment horizontal="center" vertical="top" wrapText="1"/>
    </xf>
    <xf numFmtId="0" fontId="0" fillId="7" borderId="2"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0" borderId="1" xfId="0" applyBorder="1" applyAlignment="1">
      <alignment horizontal="justify" vertical="top"/>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0" fontId="2" fillId="0" borderId="1" xfId="0" applyFont="1" applyBorder="1" applyAlignment="1">
      <alignment horizontal="justify" vertical="top"/>
    </xf>
    <xf numFmtId="0" fontId="2" fillId="0" borderId="1" xfId="0" applyFont="1" applyBorder="1" applyAlignment="1">
      <alignment horizontal="justify" vertical="top" wrapText="1"/>
    </xf>
    <xf numFmtId="0" fontId="2" fillId="0" borderId="1" xfId="0" applyFont="1" applyBorder="1" applyAlignment="1">
      <alignment horizontal="justify" vertical="top" wrapText="1"/>
    </xf>
    <xf numFmtId="0" fontId="2" fillId="0" borderId="1" xfId="0" applyFont="1" applyBorder="1" applyAlignment="1">
      <alignment horizontal="justify" vertical="top"/>
    </xf>
    <xf numFmtId="0" fontId="0" fillId="0" borderId="2" xfId="0" applyBorder="1" applyAlignment="1">
      <alignment horizontal="justify" vertical="top"/>
    </xf>
    <xf numFmtId="42" fontId="4" fillId="7" borderId="1" xfId="1" applyFont="1" applyFill="1" applyBorder="1" applyAlignment="1">
      <alignment horizontal="center" vertical="top"/>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2" fillId="0" borderId="1" xfId="0" applyFont="1" applyBorder="1" applyAlignment="1">
      <alignment horizontal="justify" vertical="top" wrapText="1"/>
    </xf>
    <xf numFmtId="0" fontId="2" fillId="0" borderId="1" xfId="0" applyFont="1" applyBorder="1" applyAlignment="1">
      <alignment horizontal="justify" vertical="top" wrapText="1"/>
    </xf>
    <xf numFmtId="0" fontId="2" fillId="0" borderId="1" xfId="0" applyFont="1" applyBorder="1" applyAlignment="1">
      <alignment horizontal="justify" vertical="top" wrapText="1"/>
    </xf>
    <xf numFmtId="42" fontId="6" fillId="7" borderId="1" xfId="1" applyFont="1" applyFill="1" applyBorder="1" applyAlignment="1">
      <alignment horizontal="center" vertical="top"/>
    </xf>
    <xf numFmtId="0" fontId="0" fillId="0" borderId="2" xfId="0" applyBorder="1" applyAlignment="1">
      <alignment horizontal="left" vertical="top"/>
    </xf>
    <xf numFmtId="0" fontId="0" fillId="0" borderId="3" xfId="0" applyBorder="1" applyAlignment="1">
      <alignment horizontal="left" vertical="top"/>
    </xf>
    <xf numFmtId="0" fontId="3" fillId="2" borderId="0" xfId="0" applyFont="1" applyFill="1" applyAlignment="1">
      <alignment horizontal="center" vertical="top"/>
    </xf>
    <xf numFmtId="0" fontId="0" fillId="0" borderId="2" xfId="0" applyBorder="1" applyAlignment="1">
      <alignment horizontal="justify" vertical="top" wrapText="1"/>
    </xf>
    <xf numFmtId="0" fontId="0" fillId="0" borderId="3" xfId="0" applyBorder="1" applyAlignment="1">
      <alignment horizontal="justify" vertical="top" wrapText="1"/>
    </xf>
    <xf numFmtId="0" fontId="0" fillId="0" borderId="1" xfId="0" applyBorder="1" applyAlignment="1">
      <alignment horizontal="justify" vertical="top"/>
    </xf>
    <xf numFmtId="0" fontId="0" fillId="0" borderId="1" xfId="0" applyBorder="1" applyAlignment="1">
      <alignment horizontal="justify" vertical="top" wrapText="1"/>
    </xf>
    <xf numFmtId="42" fontId="0" fillId="0" borderId="1" xfId="1" applyFont="1" applyBorder="1" applyAlignment="1">
      <alignment horizontal="justify" vertical="top" wrapText="1"/>
    </xf>
    <xf numFmtId="14" fontId="0" fillId="0" borderId="1" xfId="0" applyNumberFormat="1" applyBorder="1" applyAlignment="1">
      <alignment horizontal="justify"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14" fontId="0" fillId="0" borderId="1" xfId="0" applyNumberFormat="1" applyBorder="1" applyAlignment="1">
      <alignment horizontal="justify" vertical="top"/>
    </xf>
    <xf numFmtId="3" fontId="0" fillId="0" borderId="1" xfId="0" applyNumberFormat="1" applyBorder="1" applyAlignment="1">
      <alignment horizontal="justify" vertical="top"/>
    </xf>
    <xf numFmtId="0" fontId="2" fillId="0" borderId="1" xfId="0" applyFont="1" applyBorder="1" applyAlignment="1">
      <alignment horizontal="justify" vertical="top" wrapText="1"/>
    </xf>
    <xf numFmtId="49" fontId="0" fillId="0" borderId="1" xfId="0" applyNumberFormat="1" applyBorder="1" applyAlignment="1">
      <alignment horizontal="justify" vertical="top"/>
    </xf>
    <xf numFmtId="0" fontId="7" fillId="0" borderId="1" xfId="3"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2" xfId="0" applyBorder="1" applyAlignment="1">
      <alignment horizontal="center" vertical="top"/>
    </xf>
    <xf numFmtId="0" fontId="0" fillId="0" borderId="3" xfId="0" applyBorder="1" applyAlignment="1">
      <alignment horizontal="center"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7" borderId="2" xfId="0" applyFont="1" applyFill="1" applyBorder="1" applyAlignment="1">
      <alignment horizontal="left" vertical="top" wrapText="1"/>
    </xf>
    <xf numFmtId="0" fontId="0" fillId="7" borderId="3" xfId="0" applyFont="1" applyFill="1" applyBorder="1" applyAlignment="1">
      <alignment horizontal="left" vertical="top" wrapText="1"/>
    </xf>
    <xf numFmtId="0" fontId="4" fillId="2" borderId="4" xfId="0" applyFont="1" applyFill="1" applyBorder="1" applyAlignment="1">
      <alignment horizontal="justify" vertical="top"/>
    </xf>
    <xf numFmtId="0" fontId="3" fillId="2" borderId="4"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1" xfId="0" applyBorder="1" applyAlignment="1">
      <alignment horizontal="center" wrapText="1"/>
    </xf>
    <xf numFmtId="42" fontId="0" fillId="5" borderId="0" xfId="1" applyFont="1" applyFill="1" applyBorder="1" applyAlignment="1">
      <alignment horizontal="center" vertical="top"/>
    </xf>
    <xf numFmtId="0" fontId="0" fillId="0" borderId="7" xfId="0" applyBorder="1" applyAlignment="1">
      <alignment horizontal="center" vertical="top"/>
    </xf>
    <xf numFmtId="0" fontId="0" fillId="0" borderId="8" xfId="0" applyBorder="1" applyAlignment="1">
      <alignment horizontal="center" vertical="top"/>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center" vertical="top" wrapText="1"/>
    </xf>
    <xf numFmtId="0" fontId="0" fillId="0" borderId="3" xfId="0" applyBorder="1" applyAlignment="1">
      <alignment horizontal="center" vertical="top" wrapText="1"/>
    </xf>
    <xf numFmtId="0" fontId="4" fillId="6" borderId="2" xfId="0" applyFont="1" applyFill="1" applyBorder="1" applyAlignment="1">
      <alignment horizontal="center" vertical="top"/>
    </xf>
    <xf numFmtId="0" fontId="4" fillId="6" borderId="3" xfId="0" applyFont="1" applyFill="1" applyBorder="1" applyAlignment="1">
      <alignment horizontal="center" vertical="top"/>
    </xf>
    <xf numFmtId="0" fontId="0" fillId="4" borderId="5" xfId="0" applyFont="1" applyFill="1" applyBorder="1" applyAlignment="1">
      <alignment horizontal="left" vertical="top" wrapText="1"/>
    </xf>
    <xf numFmtId="0" fontId="2" fillId="4" borderId="7" xfId="0" applyFont="1" applyFill="1" applyBorder="1" applyAlignment="1">
      <alignment horizontal="left" vertical="top" wrapText="1"/>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2" fillId="0" borderId="1" xfId="0" applyFont="1" applyBorder="1" applyAlignment="1">
      <alignment horizontal="justify" vertical="top"/>
    </xf>
    <xf numFmtId="42" fontId="0" fillId="5" borderId="2" xfId="1" applyFont="1" applyFill="1" applyBorder="1" applyAlignment="1">
      <alignment horizontal="justify" vertical="top"/>
    </xf>
    <xf numFmtId="42" fontId="0" fillId="5" borderId="3" xfId="1" applyFont="1" applyFill="1" applyBorder="1" applyAlignment="1">
      <alignment horizontal="justify" vertical="top"/>
    </xf>
    <xf numFmtId="0" fontId="0" fillId="0" borderId="1" xfId="0" applyBorder="1" applyAlignment="1">
      <alignment horizontal="center" vertical="top"/>
    </xf>
    <xf numFmtId="42" fontId="0" fillId="5" borderId="1" xfId="1" applyFont="1" applyFill="1" applyBorder="1" applyAlignment="1">
      <alignment horizontal="justify" vertical="top"/>
    </xf>
    <xf numFmtId="0" fontId="0" fillId="0" borderId="1" xfId="0" applyBorder="1" applyAlignment="1">
      <alignment horizontal="left" vertical="top"/>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Parametros"/>
      <sheetName val="Hoja3"/>
    </sheetNames>
    <sheetDataSet>
      <sheetData sheetId="0">
        <row r="3">
          <cell r="S3" t="str">
            <v>En contra</v>
          </cell>
        </row>
        <row r="4">
          <cell r="S4" t="str">
            <v>A Favor</v>
          </cell>
        </row>
      </sheetData>
      <sheetData sheetId="1">
        <row r="3">
          <cell r="A3" t="str">
            <v>Remota</v>
          </cell>
        </row>
        <row r="4">
          <cell r="A4" t="str">
            <v>Eventual</v>
          </cell>
        </row>
        <row r="5">
          <cell r="A5" t="str">
            <v>Probable</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yohanabaron13@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499984740745262"/>
  </sheetPr>
  <dimension ref="A1:F93"/>
  <sheetViews>
    <sheetView zoomScale="110" zoomScaleNormal="110" workbookViewId="0">
      <selection activeCell="B9" sqref="B9:C15"/>
    </sheetView>
  </sheetViews>
  <sheetFormatPr baseColWidth="10" defaultColWidth="0" defaultRowHeight="15" x14ac:dyDescent="0.25"/>
  <cols>
    <col min="1" max="1" width="46.140625" style="9" bestFit="1" customWidth="1"/>
    <col min="2" max="2" width="63.85546875" style="9" customWidth="1"/>
    <col min="3" max="3" width="19.140625" style="9" customWidth="1"/>
    <col min="4" max="4" width="11.42578125" style="2" hidden="1" customWidth="1"/>
    <col min="5" max="6" width="0" style="2" hidden="1" customWidth="1"/>
    <col min="7" max="16384" width="11.42578125" style="2" hidden="1"/>
  </cols>
  <sheetData>
    <row r="1" spans="1:3" ht="18.75" x14ac:dyDescent="0.25">
      <c r="A1" s="44" t="s">
        <v>58</v>
      </c>
      <c r="B1" s="44"/>
      <c r="C1" s="44"/>
    </row>
    <row r="2" spans="1:3" x14ac:dyDescent="0.25">
      <c r="A2" s="26" t="s">
        <v>13</v>
      </c>
      <c r="B2" s="56" t="s">
        <v>131</v>
      </c>
      <c r="C2" s="56"/>
    </row>
    <row r="3" spans="1:3" x14ac:dyDescent="0.25">
      <c r="A3" s="26" t="s">
        <v>0</v>
      </c>
      <c r="B3" s="47" t="s">
        <v>132</v>
      </c>
      <c r="C3" s="47"/>
    </row>
    <row r="4" spans="1:3" x14ac:dyDescent="0.25">
      <c r="A4" s="26" t="s">
        <v>125</v>
      </c>
      <c r="B4" s="47" t="s">
        <v>130</v>
      </c>
      <c r="C4" s="47"/>
    </row>
    <row r="5" spans="1:3" x14ac:dyDescent="0.25">
      <c r="A5" s="38" t="s">
        <v>125</v>
      </c>
      <c r="B5" s="42" t="s">
        <v>136</v>
      </c>
      <c r="C5" s="43"/>
    </row>
    <row r="6" spans="1:3" x14ac:dyDescent="0.25">
      <c r="A6" s="39" t="s">
        <v>125</v>
      </c>
      <c r="B6" s="42" t="s">
        <v>137</v>
      </c>
      <c r="C6" s="43"/>
    </row>
    <row r="7" spans="1:3" x14ac:dyDescent="0.25">
      <c r="A7" s="39" t="s">
        <v>125</v>
      </c>
      <c r="B7" s="42" t="s">
        <v>138</v>
      </c>
      <c r="C7" s="43"/>
    </row>
    <row r="8" spans="1:3" x14ac:dyDescent="0.25">
      <c r="A8" s="39" t="s">
        <v>125</v>
      </c>
      <c r="B8" s="42" t="s">
        <v>139</v>
      </c>
      <c r="C8" s="43"/>
    </row>
    <row r="9" spans="1:3" ht="15" customHeight="1" x14ac:dyDescent="0.25">
      <c r="A9" s="39" t="s">
        <v>1</v>
      </c>
      <c r="B9" s="42" t="s">
        <v>133</v>
      </c>
      <c r="C9" s="43"/>
    </row>
    <row r="10" spans="1:3" x14ac:dyDescent="0.25">
      <c r="A10" s="39" t="s">
        <v>1</v>
      </c>
      <c r="B10" s="42" t="s">
        <v>134</v>
      </c>
      <c r="C10" s="43"/>
    </row>
    <row r="11" spans="1:3" x14ac:dyDescent="0.25">
      <c r="A11" s="39" t="s">
        <v>1</v>
      </c>
      <c r="B11" s="42" t="s">
        <v>135</v>
      </c>
      <c r="C11" s="43"/>
    </row>
    <row r="12" spans="1:3" ht="18" customHeight="1" x14ac:dyDescent="0.25">
      <c r="A12" s="39" t="s">
        <v>1</v>
      </c>
      <c r="B12" s="51" t="s">
        <v>141</v>
      </c>
      <c r="C12" s="52"/>
    </row>
    <row r="13" spans="1:3" x14ac:dyDescent="0.25">
      <c r="A13" s="38" t="s">
        <v>1</v>
      </c>
      <c r="B13" s="51" t="s">
        <v>142</v>
      </c>
      <c r="C13" s="52"/>
    </row>
    <row r="14" spans="1:3" x14ac:dyDescent="0.25">
      <c r="A14" s="38" t="s">
        <v>1</v>
      </c>
      <c r="B14" s="51" t="s">
        <v>143</v>
      </c>
      <c r="C14" s="52"/>
    </row>
    <row r="15" spans="1:3" x14ac:dyDescent="0.25">
      <c r="A15" s="26" t="s">
        <v>1</v>
      </c>
      <c r="B15" s="42" t="s">
        <v>144</v>
      </c>
      <c r="C15" s="43"/>
    </row>
    <row r="16" spans="1:3" x14ac:dyDescent="0.25">
      <c r="A16" s="26" t="s">
        <v>126</v>
      </c>
      <c r="B16" s="47" t="s">
        <v>128</v>
      </c>
      <c r="C16" s="47"/>
    </row>
    <row r="17" spans="1:3" x14ac:dyDescent="0.25">
      <c r="A17" s="35" t="s">
        <v>127</v>
      </c>
      <c r="B17" s="42" t="s">
        <v>140</v>
      </c>
      <c r="C17" s="43"/>
    </row>
    <row r="18" spans="1:3" x14ac:dyDescent="0.25">
      <c r="A18" s="36" t="s">
        <v>2</v>
      </c>
      <c r="B18" s="47" t="s">
        <v>145</v>
      </c>
      <c r="C18" s="47"/>
    </row>
    <row r="19" spans="1:3" x14ac:dyDescent="0.25">
      <c r="A19" s="36" t="s">
        <v>56</v>
      </c>
      <c r="B19" s="54">
        <v>91755369</v>
      </c>
      <c r="C19" s="47"/>
    </row>
    <row r="20" spans="1:3" ht="28.5" customHeight="1" x14ac:dyDescent="0.25">
      <c r="A20" s="36" t="s">
        <v>97</v>
      </c>
      <c r="B20" s="42" t="s">
        <v>129</v>
      </c>
      <c r="C20" s="43"/>
    </row>
    <row r="21" spans="1:3" x14ac:dyDescent="0.25">
      <c r="A21" s="36" t="s">
        <v>14</v>
      </c>
      <c r="B21" s="48" t="s">
        <v>146</v>
      </c>
      <c r="C21" s="48"/>
    </row>
    <row r="22" spans="1:3" ht="30" customHeight="1" x14ac:dyDescent="0.25">
      <c r="A22" s="37" t="s">
        <v>15</v>
      </c>
      <c r="B22" s="48">
        <v>3133477844</v>
      </c>
      <c r="C22" s="48"/>
    </row>
    <row r="23" spans="1:3" ht="30" customHeight="1" x14ac:dyDescent="0.25">
      <c r="A23" s="5" t="s">
        <v>16</v>
      </c>
      <c r="B23" s="57" t="s">
        <v>147</v>
      </c>
      <c r="C23" s="48"/>
    </row>
    <row r="24" spans="1:3" x14ac:dyDescent="0.25">
      <c r="A24" s="5" t="s">
        <v>17</v>
      </c>
      <c r="B24" s="47" t="s">
        <v>148</v>
      </c>
      <c r="C24" s="47"/>
    </row>
    <row r="25" spans="1:3" x14ac:dyDescent="0.25">
      <c r="A25" s="5" t="s">
        <v>18</v>
      </c>
      <c r="B25" s="53">
        <v>26324</v>
      </c>
      <c r="C25" s="47"/>
    </row>
    <row r="26" spans="1:3" x14ac:dyDescent="0.25">
      <c r="A26" s="5" t="s">
        <v>19</v>
      </c>
      <c r="B26" s="47">
        <v>48</v>
      </c>
      <c r="C26" s="47"/>
    </row>
    <row r="27" spans="1:3" x14ac:dyDescent="0.25">
      <c r="A27" s="5" t="s">
        <v>20</v>
      </c>
      <c r="B27" s="53">
        <v>43864</v>
      </c>
      <c r="C27" s="47"/>
    </row>
    <row r="28" spans="1:3" ht="15" customHeight="1" x14ac:dyDescent="0.25">
      <c r="A28" s="5" t="s">
        <v>21</v>
      </c>
      <c r="B28" s="48" t="s">
        <v>99</v>
      </c>
      <c r="C28" s="48"/>
    </row>
    <row r="29" spans="1:3" x14ac:dyDescent="0.25">
      <c r="A29" s="5" t="s">
        <v>22</v>
      </c>
      <c r="B29" s="48" t="s">
        <v>149</v>
      </c>
      <c r="C29" s="48"/>
    </row>
    <row r="30" spans="1:3" ht="21" customHeight="1" x14ac:dyDescent="0.25">
      <c r="A30" s="5" t="s">
        <v>23</v>
      </c>
      <c r="B30" s="49" t="s">
        <v>150</v>
      </c>
      <c r="C30" s="49"/>
    </row>
    <row r="31" spans="1:3" x14ac:dyDescent="0.25">
      <c r="A31" s="5" t="s">
        <v>24</v>
      </c>
      <c r="B31" s="47">
        <v>1</v>
      </c>
      <c r="C31" s="47"/>
    </row>
    <row r="32" spans="1:3" ht="30" x14ac:dyDescent="0.25">
      <c r="A32" s="5" t="s">
        <v>26</v>
      </c>
      <c r="B32" s="47">
        <v>0</v>
      </c>
      <c r="C32" s="47"/>
    </row>
    <row r="33" spans="1:3" ht="29.25" customHeight="1" x14ac:dyDescent="0.25">
      <c r="A33" s="5" t="s">
        <v>25</v>
      </c>
      <c r="B33" s="48" t="s">
        <v>107</v>
      </c>
      <c r="C33" s="48"/>
    </row>
    <row r="34" spans="1:3" x14ac:dyDescent="0.25">
      <c r="A34" s="5" t="s">
        <v>3</v>
      </c>
      <c r="B34" s="48" t="s">
        <v>151</v>
      </c>
      <c r="C34" s="48"/>
    </row>
    <row r="35" spans="1:3" x14ac:dyDescent="0.25">
      <c r="A35" s="5" t="s">
        <v>4</v>
      </c>
      <c r="B35" s="50" t="s">
        <v>152</v>
      </c>
      <c r="C35" s="48"/>
    </row>
    <row r="36" spans="1:3" x14ac:dyDescent="0.25">
      <c r="A36" s="5" t="s">
        <v>5</v>
      </c>
      <c r="B36" s="50" t="s">
        <v>152</v>
      </c>
      <c r="C36" s="48"/>
    </row>
    <row r="37" spans="1:3" x14ac:dyDescent="0.25">
      <c r="A37" s="5" t="s">
        <v>40</v>
      </c>
      <c r="B37" s="45" t="s">
        <v>153</v>
      </c>
      <c r="C37" s="46"/>
    </row>
    <row r="38" spans="1:3" x14ac:dyDescent="0.25">
      <c r="A38" s="55" t="s">
        <v>6</v>
      </c>
      <c r="B38" s="48" t="s">
        <v>156</v>
      </c>
      <c r="C38" s="47"/>
    </row>
    <row r="39" spans="1:3" x14ac:dyDescent="0.25">
      <c r="A39" s="55"/>
      <c r="B39" s="47"/>
      <c r="C39" s="47"/>
    </row>
    <row r="40" spans="1:3" ht="227.25" customHeight="1" x14ac:dyDescent="0.25">
      <c r="A40" s="55"/>
      <c r="B40" s="47"/>
      <c r="C40" s="47"/>
    </row>
    <row r="41" spans="1:3" x14ac:dyDescent="0.25">
      <c r="A41" s="5" t="s">
        <v>7</v>
      </c>
      <c r="B41" s="47" t="s">
        <v>137</v>
      </c>
      <c r="C41" s="47"/>
    </row>
    <row r="42" spans="1:3" x14ac:dyDescent="0.25">
      <c r="A42" s="5" t="s">
        <v>8</v>
      </c>
      <c r="B42" s="54" t="s">
        <v>154</v>
      </c>
      <c r="C42" s="47"/>
    </row>
    <row r="43" spans="1:3" x14ac:dyDescent="0.25">
      <c r="A43" s="5" t="s">
        <v>9</v>
      </c>
      <c r="B43" s="47" t="s">
        <v>155</v>
      </c>
      <c r="C43" s="47"/>
    </row>
    <row r="44" spans="1:3" x14ac:dyDescent="0.25">
      <c r="A44" s="5" t="s">
        <v>10</v>
      </c>
      <c r="B44" s="47">
        <v>22523021</v>
      </c>
      <c r="C44" s="47"/>
    </row>
    <row r="45" spans="1:3" x14ac:dyDescent="0.25">
      <c r="A45" s="5" t="s">
        <v>59</v>
      </c>
      <c r="B45" s="53">
        <v>44517</v>
      </c>
      <c r="C45" s="53"/>
    </row>
    <row r="46" spans="1:3" x14ac:dyDescent="0.25">
      <c r="A46" s="5" t="s">
        <v>11</v>
      </c>
      <c r="B46" s="53">
        <v>44512</v>
      </c>
      <c r="C46" s="53"/>
    </row>
    <row r="47" spans="1:3" x14ac:dyDescent="0.25">
      <c r="A47" s="5" t="s">
        <v>12</v>
      </c>
      <c r="B47" s="53">
        <v>44544</v>
      </c>
      <c r="C47" s="47"/>
    </row>
    <row r="50" ht="15" customHeight="1" x14ac:dyDescent="0.25"/>
    <row r="51" ht="15" customHeight="1" x14ac:dyDescent="0.25"/>
    <row r="58" ht="15" customHeight="1" x14ac:dyDescent="0.25"/>
    <row r="63" ht="18" customHeight="1" x14ac:dyDescent="0.25"/>
    <row r="66" spans="6:6" x14ac:dyDescent="0.25">
      <c r="F66" s="4"/>
    </row>
    <row r="67" spans="6:6" x14ac:dyDescent="0.25">
      <c r="F67" s="4"/>
    </row>
    <row r="68" spans="6:6" x14ac:dyDescent="0.25">
      <c r="F68" s="4"/>
    </row>
    <row r="79" spans="6:6" ht="36" customHeight="1" x14ac:dyDescent="0.25"/>
    <row r="91" ht="33.75" customHeight="1" x14ac:dyDescent="0.25"/>
    <row r="92" ht="33.75" customHeight="1" x14ac:dyDescent="0.25"/>
    <row r="93" ht="33.75" customHeight="1" x14ac:dyDescent="0.25"/>
  </sheetData>
  <dataConsolidate/>
  <mergeCells count="46">
    <mergeCell ref="B5:C5"/>
    <mergeCell ref="B12:C12"/>
    <mergeCell ref="B41:C41"/>
    <mergeCell ref="A38:A40"/>
    <mergeCell ref="B2:C2"/>
    <mergeCell ref="B3:C3"/>
    <mergeCell ref="B15:C15"/>
    <mergeCell ref="B16:C16"/>
    <mergeCell ref="B18:C18"/>
    <mergeCell ref="B19:C19"/>
    <mergeCell ref="B21:C21"/>
    <mergeCell ref="B22:C22"/>
    <mergeCell ref="B23:C23"/>
    <mergeCell ref="B24:C24"/>
    <mergeCell ref="B25:C25"/>
    <mergeCell ref="B33:C33"/>
    <mergeCell ref="B27:C27"/>
    <mergeCell ref="B47:C47"/>
    <mergeCell ref="B46:C46"/>
    <mergeCell ref="B44:C44"/>
    <mergeCell ref="B43:C43"/>
    <mergeCell ref="B42:C42"/>
    <mergeCell ref="B45:C45"/>
    <mergeCell ref="B38:C40"/>
    <mergeCell ref="B36:C36"/>
    <mergeCell ref="A1:C1"/>
    <mergeCell ref="B37:C37"/>
    <mergeCell ref="B31:C31"/>
    <mergeCell ref="B32:C32"/>
    <mergeCell ref="B28:C28"/>
    <mergeCell ref="B17:C17"/>
    <mergeCell ref="B4:C4"/>
    <mergeCell ref="B20:C20"/>
    <mergeCell ref="B29:C29"/>
    <mergeCell ref="B30:C30"/>
    <mergeCell ref="B35:C35"/>
    <mergeCell ref="B34:C34"/>
    <mergeCell ref="B13:C13"/>
    <mergeCell ref="B14:C14"/>
    <mergeCell ref="B6:C6"/>
    <mergeCell ref="B26:C26"/>
    <mergeCell ref="B7:C7"/>
    <mergeCell ref="B9:C9"/>
    <mergeCell ref="B10:C10"/>
    <mergeCell ref="B11:C11"/>
    <mergeCell ref="B8:C8"/>
  </mergeCells>
  <hyperlinks>
    <hyperlink ref="B23" r:id="rId1" xr:uid="{3577790D-ABD1-4CC9-AC8B-18A8C35FD721}"/>
  </hyperlinks>
  <pageMargins left="0.7" right="0.7" top="0.75" bottom="0.75" header="0.3" footer="0.3"/>
  <pageSetup orientation="portrait" r:id="rId2"/>
  <headerFooter>
    <oddHeader>&amp;C&amp;"Calibri"&amp;10&amp;K000000Internal&amp;1#</oddHeader>
  </headerFooter>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F90C730C-89E0-470E-9D05-8F1740F3A538}">
          <x14:formula1>
            <xm:f>Hoja2!$H$2:$H$5</xm:f>
          </x14:formula1>
          <xm:sqref>B28:C28</xm:sqref>
        </x14:dataValidation>
        <x14:dataValidation type="list" allowBlank="1" showInputMessage="1" showErrorMessage="1" xr:uid="{666CA25D-9895-4FFF-8C94-EA211A77A836}">
          <x14:formula1>
            <xm:f>Hoja2!$I$2:$I$6</xm:f>
          </x14:formula1>
          <xm:sqref>B33:C33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tabColor theme="3" tint="-0.499984740745262"/>
  </sheetPr>
  <dimension ref="A1:C48"/>
  <sheetViews>
    <sheetView workbookViewId="0">
      <selection activeCell="A2" sqref="A2:C7"/>
    </sheetView>
  </sheetViews>
  <sheetFormatPr baseColWidth="10" defaultColWidth="0" defaultRowHeight="15" x14ac:dyDescent="0.25"/>
  <cols>
    <col min="1" max="1" width="49.85546875" customWidth="1"/>
    <col min="2" max="2" width="31.28515625" customWidth="1"/>
    <col min="3" max="3" width="90.140625" customWidth="1"/>
    <col min="4" max="16384" width="11.42578125" hidden="1"/>
  </cols>
  <sheetData>
    <row r="1" spans="1:3" ht="18.75" x14ac:dyDescent="0.25">
      <c r="A1" s="72" t="s">
        <v>57</v>
      </c>
      <c r="B1" s="72"/>
      <c r="C1" s="72"/>
    </row>
    <row r="2" spans="1:3" ht="15.75" customHeight="1" x14ac:dyDescent="0.25">
      <c r="A2" s="22" t="s">
        <v>38</v>
      </c>
      <c r="B2" s="60"/>
      <c r="C2" s="61"/>
    </row>
    <row r="3" spans="1:3" s="2" customFormat="1" x14ac:dyDescent="0.25">
      <c r="A3" s="26" t="s">
        <v>13</v>
      </c>
      <c r="B3" s="47" t="str">
        <f>'AUTOS  NOTA 322'!B2:C2</f>
        <v>81736318900120210034000</v>
      </c>
      <c r="C3" s="47"/>
    </row>
    <row r="4" spans="1:3" s="2" customFormat="1" x14ac:dyDescent="0.25">
      <c r="A4" s="26" t="s">
        <v>0</v>
      </c>
      <c r="B4" s="47" t="str">
        <f>'AUTOS  NOTA 322'!B3:C3</f>
        <v>PROMISCUO DEL CIRCUITO DE SARAVENA</v>
      </c>
      <c r="C4" s="47"/>
    </row>
    <row r="5" spans="1:3" s="2" customFormat="1" x14ac:dyDescent="0.25">
      <c r="A5" s="26" t="s">
        <v>125</v>
      </c>
      <c r="B5" s="47" t="str">
        <f>'AUTOS  NOTA 322'!B4:C4</f>
        <v>ALLIANZ SEGUROS S.A.</v>
      </c>
      <c r="C5" s="47"/>
    </row>
    <row r="6" spans="1:3" s="2" customFormat="1" x14ac:dyDescent="0.25">
      <c r="A6" s="26" t="s">
        <v>1</v>
      </c>
      <c r="B6" s="47" t="str">
        <f>'AUTOS  NOTA 322'!B15:C15</f>
        <v>CLAUDIA PATRICIA BARÓN BAUTISTA</v>
      </c>
      <c r="C6" s="47"/>
    </row>
    <row r="7" spans="1:3" s="2" customFormat="1" x14ac:dyDescent="0.25">
      <c r="A7" s="26" t="s">
        <v>126</v>
      </c>
      <c r="B7" s="47" t="str">
        <f>'AUTOS  NOTA 322'!B16:C16</f>
        <v>DEMANDADO</v>
      </c>
      <c r="C7" s="47"/>
    </row>
    <row r="8" spans="1:3" x14ac:dyDescent="0.25">
      <c r="A8" s="22" t="s">
        <v>39</v>
      </c>
      <c r="B8" s="47"/>
      <c r="C8" s="47"/>
    </row>
    <row r="9" spans="1:3" x14ac:dyDescent="0.25">
      <c r="A9" s="22" t="s">
        <v>40</v>
      </c>
      <c r="B9" s="47"/>
      <c r="C9" s="47"/>
    </row>
    <row r="10" spans="1:3" x14ac:dyDescent="0.25">
      <c r="A10" s="22" t="s">
        <v>98</v>
      </c>
      <c r="B10" s="60"/>
      <c r="C10" s="61"/>
    </row>
    <row r="11" spans="1:3" x14ac:dyDescent="0.25">
      <c r="A11" s="22" t="s">
        <v>77</v>
      </c>
      <c r="B11" s="73" t="s">
        <v>94</v>
      </c>
      <c r="C11" s="74"/>
    </row>
    <row r="12" spans="1:3" x14ac:dyDescent="0.25">
      <c r="A12" s="22" t="s">
        <v>41</v>
      </c>
      <c r="B12" s="47"/>
      <c r="C12" s="47"/>
    </row>
    <row r="13" spans="1:3" x14ac:dyDescent="0.25">
      <c r="A13" s="22" t="s">
        <v>42</v>
      </c>
      <c r="B13" s="47"/>
      <c r="C13" s="47"/>
    </row>
    <row r="14" spans="1:3" x14ac:dyDescent="0.25">
      <c r="A14" s="22" t="s">
        <v>43</v>
      </c>
      <c r="B14" s="47"/>
      <c r="C14" s="47"/>
    </row>
    <row r="15" spans="1:3" x14ac:dyDescent="0.25">
      <c r="A15" s="75" t="s">
        <v>44</v>
      </c>
      <c r="B15" s="47"/>
      <c r="C15" s="47"/>
    </row>
    <row r="16" spans="1:3" x14ac:dyDescent="0.25">
      <c r="A16" s="76"/>
      <c r="B16" s="11" t="s">
        <v>54</v>
      </c>
      <c r="C16" s="11" t="s">
        <v>29</v>
      </c>
    </row>
    <row r="17" spans="1:3" x14ac:dyDescent="0.25">
      <c r="A17" s="76"/>
      <c r="B17" s="20"/>
      <c r="C17" s="20"/>
    </row>
    <row r="18" spans="1:3" x14ac:dyDescent="0.25">
      <c r="A18" s="76"/>
      <c r="B18" s="20"/>
      <c r="C18" s="20"/>
    </row>
    <row r="19" spans="1:3" x14ac:dyDescent="0.25">
      <c r="A19" s="77"/>
      <c r="B19" s="20"/>
      <c r="C19" s="20"/>
    </row>
    <row r="20" spans="1:3" x14ac:dyDescent="0.25">
      <c r="A20" s="22" t="s">
        <v>95</v>
      </c>
      <c r="B20" s="47"/>
      <c r="C20" s="47"/>
    </row>
    <row r="21" spans="1:3" x14ac:dyDescent="0.25">
      <c r="A21" s="22" t="s">
        <v>96</v>
      </c>
      <c r="B21" s="60"/>
      <c r="C21" s="61"/>
    </row>
    <row r="22" spans="1:3" x14ac:dyDescent="0.25">
      <c r="A22" s="22" t="s">
        <v>30</v>
      </c>
      <c r="B22" s="47"/>
      <c r="C22" s="47"/>
    </row>
    <row r="23" spans="1:3" x14ac:dyDescent="0.25">
      <c r="A23" s="22" t="s">
        <v>51</v>
      </c>
      <c r="B23" s="47"/>
      <c r="C23" s="47"/>
    </row>
    <row r="24" spans="1:3" x14ac:dyDescent="0.25">
      <c r="A24" s="22" t="s">
        <v>52</v>
      </c>
      <c r="B24" s="47"/>
      <c r="C24" s="47"/>
    </row>
    <row r="25" spans="1:3" x14ac:dyDescent="0.25">
      <c r="A25" s="21" t="s">
        <v>53</v>
      </c>
      <c r="B25" s="47"/>
      <c r="C25" s="47"/>
    </row>
    <row r="26" spans="1:3" x14ac:dyDescent="0.25">
      <c r="A26" s="71" t="s">
        <v>81</v>
      </c>
      <c r="B26" s="71"/>
      <c r="C26" s="71"/>
    </row>
    <row r="27" spans="1:3" x14ac:dyDescent="0.25">
      <c r="A27" s="51" t="s">
        <v>50</v>
      </c>
      <c r="B27" s="52"/>
      <c r="C27" s="12"/>
    </row>
    <row r="28" spans="1:3" x14ac:dyDescent="0.25">
      <c r="A28" s="51" t="s">
        <v>49</v>
      </c>
      <c r="B28" s="52"/>
      <c r="C28" s="12"/>
    </row>
    <row r="29" spans="1:3" x14ac:dyDescent="0.25">
      <c r="A29" s="51" t="s">
        <v>48</v>
      </c>
      <c r="B29" s="52"/>
      <c r="C29" s="13"/>
    </row>
    <row r="30" spans="1:3" x14ac:dyDescent="0.25">
      <c r="A30" s="51" t="s">
        <v>27</v>
      </c>
      <c r="B30" s="52"/>
      <c r="C30" s="12"/>
    </row>
    <row r="31" spans="1:3" x14ac:dyDescent="0.25">
      <c r="A31" s="51" t="s">
        <v>28</v>
      </c>
      <c r="B31" s="52"/>
      <c r="C31" s="12"/>
    </row>
    <row r="32" spans="1:3" x14ac:dyDescent="0.25">
      <c r="A32" s="51" t="s">
        <v>118</v>
      </c>
      <c r="B32" s="52"/>
      <c r="C32" s="14"/>
    </row>
    <row r="33" spans="1:3" x14ac:dyDescent="0.25">
      <c r="A33" s="58" t="s">
        <v>47</v>
      </c>
      <c r="B33" s="59"/>
      <c r="C33" s="15"/>
    </row>
    <row r="34" spans="1:3" x14ac:dyDescent="0.25">
      <c r="A34" s="58" t="s">
        <v>55</v>
      </c>
      <c r="B34" s="59"/>
      <c r="C34" s="16"/>
    </row>
    <row r="35" spans="1:3" x14ac:dyDescent="0.25">
      <c r="A35" s="62" t="s">
        <v>120</v>
      </c>
      <c r="B35" s="63"/>
      <c r="C35" s="16"/>
    </row>
    <row r="36" spans="1:3" x14ac:dyDescent="0.25">
      <c r="A36" s="64"/>
      <c r="B36" s="65"/>
      <c r="C36" s="16"/>
    </row>
    <row r="37" spans="1:3" x14ac:dyDescent="0.25">
      <c r="A37" s="66"/>
      <c r="B37" s="67"/>
      <c r="C37" s="16"/>
    </row>
    <row r="38" spans="1:3" x14ac:dyDescent="0.25">
      <c r="A38" s="68" t="s">
        <v>117</v>
      </c>
      <c r="B38" s="68"/>
      <c r="C38" s="68"/>
    </row>
    <row r="39" spans="1:3" x14ac:dyDescent="0.25">
      <c r="A39" s="18" t="s">
        <v>112</v>
      </c>
      <c r="B39" s="19"/>
      <c r="C39" s="16"/>
    </row>
    <row r="40" spans="1:3" x14ac:dyDescent="0.25">
      <c r="A40" s="58" t="s">
        <v>109</v>
      </c>
      <c r="B40" s="59"/>
      <c r="C40" s="16"/>
    </row>
    <row r="41" spans="1:3" x14ac:dyDescent="0.25">
      <c r="A41" s="58" t="s">
        <v>111</v>
      </c>
      <c r="B41" s="59"/>
      <c r="C41" s="16"/>
    </row>
    <row r="42" spans="1:3" x14ac:dyDescent="0.25">
      <c r="A42" s="18" t="s">
        <v>110</v>
      </c>
      <c r="B42" s="19"/>
      <c r="C42" s="16"/>
    </row>
    <row r="43" spans="1:3" x14ac:dyDescent="0.25">
      <c r="A43" s="18" t="s">
        <v>113</v>
      </c>
      <c r="B43" s="19"/>
      <c r="C43" s="16"/>
    </row>
    <row r="44" spans="1:3" x14ac:dyDescent="0.25">
      <c r="A44" s="69" t="s">
        <v>114</v>
      </c>
      <c r="B44" s="70"/>
      <c r="C44" s="16"/>
    </row>
    <row r="45" spans="1:3" x14ac:dyDescent="0.25">
      <c r="A45" s="18" t="s">
        <v>115</v>
      </c>
      <c r="B45" s="17"/>
      <c r="C45" s="16"/>
    </row>
    <row r="46" spans="1:3" x14ac:dyDescent="0.25">
      <c r="A46" s="69" t="s">
        <v>116</v>
      </c>
      <c r="B46" s="70"/>
      <c r="C46" s="16"/>
    </row>
    <row r="47" spans="1:3" x14ac:dyDescent="0.25">
      <c r="A47" s="58" t="s">
        <v>119</v>
      </c>
      <c r="B47" s="59"/>
      <c r="C47" s="16"/>
    </row>
    <row r="48" spans="1:3" x14ac:dyDescent="0.25">
      <c r="A48" s="58" t="s">
        <v>120</v>
      </c>
      <c r="B48" s="59"/>
      <c r="C48" s="16"/>
    </row>
  </sheetData>
  <mergeCells count="39">
    <mergeCell ref="B22:C22"/>
    <mergeCell ref="A1:C1"/>
    <mergeCell ref="B8:C8"/>
    <mergeCell ref="B9:C9"/>
    <mergeCell ref="B11:C11"/>
    <mergeCell ref="B12:C12"/>
    <mergeCell ref="B13:C13"/>
    <mergeCell ref="B3:C3"/>
    <mergeCell ref="B4:C4"/>
    <mergeCell ref="B5:C5"/>
    <mergeCell ref="B6:C6"/>
    <mergeCell ref="B7:C7"/>
    <mergeCell ref="B14:C14"/>
    <mergeCell ref="A15:A19"/>
    <mergeCell ref="B15:C15"/>
    <mergeCell ref="B20:C20"/>
    <mergeCell ref="A34:B34"/>
    <mergeCell ref="B23:C23"/>
    <mergeCell ref="B24:C24"/>
    <mergeCell ref="B25:C25"/>
    <mergeCell ref="A26:C26"/>
    <mergeCell ref="A27:B27"/>
    <mergeCell ref="A28:B28"/>
    <mergeCell ref="A47:B47"/>
    <mergeCell ref="A48:B48"/>
    <mergeCell ref="B10:C10"/>
    <mergeCell ref="B2:C2"/>
    <mergeCell ref="A35:B37"/>
    <mergeCell ref="A38:C38"/>
    <mergeCell ref="A40:B40"/>
    <mergeCell ref="A41:B41"/>
    <mergeCell ref="A44:B44"/>
    <mergeCell ref="A46:B46"/>
    <mergeCell ref="A29:B29"/>
    <mergeCell ref="A30:B30"/>
    <mergeCell ref="A31:B31"/>
    <mergeCell ref="B21:C21"/>
    <mergeCell ref="A32:B32"/>
    <mergeCell ref="A33:B33"/>
  </mergeCells>
  <pageMargins left="0.7" right="0.7" top="0.75" bottom="0.75" header="0.3" footer="0.3"/>
  <pageSetup orientation="portrait" horizontalDpi="90" verticalDpi="90" r:id="rId1"/>
  <headerFooter>
    <oddHeader>&amp;C&amp;"Calibri"&amp;10&amp;K000000Internal&amp;1#</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DC5DD991-758D-4677-A068-EFC8E3E2210C}">
          <x14:formula1>
            <xm:f>Hoja2!$C$2:$C$4</xm:f>
          </x14:formula1>
          <xm:sqref>B15:C15</xm:sqref>
        </x14:dataValidation>
        <x14:dataValidation type="list" allowBlank="1" showInputMessage="1" showErrorMessage="1" xr:uid="{1ADD4A4E-5643-4A93-B80E-D96E7840C2C3}">
          <x14:formula1>
            <xm:f>Hoja2!$B$1:$B$2</xm:f>
          </x14:formula1>
          <xm:sqref>B25:C25 B13:C14 B20:C21 B23:C23</xm:sqref>
        </x14:dataValidation>
        <x14:dataValidation type="list" allowBlank="1" showInputMessage="1" showErrorMessage="1" xr:uid="{78881ADD-F402-405C-A447-4F5306B17914}">
          <x14:formula1>
            <xm:f>Hoja2!$E$2:$E$8</xm:f>
          </x14:formula1>
          <xm:sqref>B22:C22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tabColor theme="3" tint="-0.499984740745262"/>
  </sheetPr>
  <dimension ref="A1:I40"/>
  <sheetViews>
    <sheetView topLeftCell="A22" workbookViewId="0">
      <selection activeCell="B29" sqref="B29:C29"/>
    </sheetView>
  </sheetViews>
  <sheetFormatPr baseColWidth="10" defaultColWidth="0" defaultRowHeight="15" x14ac:dyDescent="0.25"/>
  <cols>
    <col min="1" max="1" width="41.85546875" customWidth="1"/>
    <col min="2" max="2" width="30.5703125" customWidth="1"/>
    <col min="3" max="3" width="54.85546875" customWidth="1"/>
    <col min="4" max="8" width="11.42578125" hidden="1" customWidth="1"/>
    <col min="9" max="9" width="12" hidden="1" customWidth="1"/>
    <col min="10" max="16384" width="11.42578125" hidden="1"/>
  </cols>
  <sheetData>
    <row r="1" spans="1:3" ht="18.75" x14ac:dyDescent="0.25">
      <c r="A1" s="72" t="s">
        <v>60</v>
      </c>
      <c r="B1" s="72"/>
      <c r="C1" s="72"/>
    </row>
    <row r="2" spans="1:3" x14ac:dyDescent="0.25">
      <c r="A2" s="28" t="s">
        <v>38</v>
      </c>
      <c r="B2" s="60"/>
      <c r="C2" s="61"/>
    </row>
    <row r="3" spans="1:3" x14ac:dyDescent="0.25">
      <c r="A3" s="26" t="s">
        <v>13</v>
      </c>
      <c r="B3" s="47" t="str">
        <f>'AUTOS  NOTA 322'!B2:C2</f>
        <v>81736318900120210034000</v>
      </c>
      <c r="C3" s="47"/>
    </row>
    <row r="4" spans="1:3" x14ac:dyDescent="0.25">
      <c r="A4" s="26" t="s">
        <v>0</v>
      </c>
      <c r="B4" s="47" t="str">
        <f>'AUTOS  NOTA 322'!B3:C3</f>
        <v>PROMISCUO DEL CIRCUITO DE SARAVENA</v>
      </c>
      <c r="C4" s="47"/>
    </row>
    <row r="5" spans="1:3" x14ac:dyDescent="0.25">
      <c r="A5" s="26" t="s">
        <v>125</v>
      </c>
      <c r="B5" s="47" t="str">
        <f>'AUTOS  NOTA 322'!B4:C4</f>
        <v>ALLIANZ SEGUROS S.A.</v>
      </c>
      <c r="C5" s="47"/>
    </row>
    <row r="6" spans="1:3" x14ac:dyDescent="0.25">
      <c r="A6" s="40" t="s">
        <v>125</v>
      </c>
      <c r="B6" s="42" t="s">
        <v>136</v>
      </c>
      <c r="C6" s="43"/>
    </row>
    <row r="7" spans="1:3" x14ac:dyDescent="0.25">
      <c r="A7" s="40" t="s">
        <v>125</v>
      </c>
      <c r="B7" s="42" t="s">
        <v>137</v>
      </c>
      <c r="C7" s="43"/>
    </row>
    <row r="8" spans="1:3" x14ac:dyDescent="0.25">
      <c r="A8" s="40" t="s">
        <v>125</v>
      </c>
      <c r="B8" s="42" t="s">
        <v>138</v>
      </c>
      <c r="C8" s="43"/>
    </row>
    <row r="9" spans="1:3" x14ac:dyDescent="0.25">
      <c r="A9" s="40" t="s">
        <v>125</v>
      </c>
      <c r="B9" s="42" t="s">
        <v>139</v>
      </c>
      <c r="C9" s="43"/>
    </row>
    <row r="10" spans="1:3" x14ac:dyDescent="0.25">
      <c r="A10" s="40" t="s">
        <v>1</v>
      </c>
      <c r="B10" s="42" t="s">
        <v>133</v>
      </c>
      <c r="C10" s="43"/>
    </row>
    <row r="11" spans="1:3" x14ac:dyDescent="0.25">
      <c r="A11" s="40" t="s">
        <v>1</v>
      </c>
      <c r="B11" s="42" t="s">
        <v>134</v>
      </c>
      <c r="C11" s="43"/>
    </row>
    <row r="12" spans="1:3" x14ac:dyDescent="0.25">
      <c r="A12" s="40" t="s">
        <v>1</v>
      </c>
      <c r="B12" s="42" t="s">
        <v>135</v>
      </c>
      <c r="C12" s="43"/>
    </row>
    <row r="13" spans="1:3" x14ac:dyDescent="0.25">
      <c r="A13" s="40" t="s">
        <v>1</v>
      </c>
      <c r="B13" s="51" t="s">
        <v>141</v>
      </c>
      <c r="C13" s="52"/>
    </row>
    <row r="14" spans="1:3" ht="15" customHeight="1" x14ac:dyDescent="0.25">
      <c r="A14" s="40" t="s">
        <v>1</v>
      </c>
      <c r="B14" s="51" t="s">
        <v>142</v>
      </c>
      <c r="C14" s="52"/>
    </row>
    <row r="15" spans="1:3" ht="15" customHeight="1" x14ac:dyDescent="0.25">
      <c r="A15" s="40" t="s">
        <v>1</v>
      </c>
      <c r="B15" s="51" t="s">
        <v>143</v>
      </c>
      <c r="C15" s="52"/>
    </row>
    <row r="16" spans="1:3" ht="15" customHeight="1" x14ac:dyDescent="0.25">
      <c r="A16" s="26" t="s">
        <v>1</v>
      </c>
      <c r="B16" s="42" t="s">
        <v>144</v>
      </c>
      <c r="C16" s="43"/>
    </row>
    <row r="17" spans="1:9" x14ac:dyDescent="0.25">
      <c r="A17" s="26" t="s">
        <v>126</v>
      </c>
      <c r="B17" s="73" t="str">
        <f>'AUTOS  NOTA 322'!B16:C16</f>
        <v>DEMANDADO</v>
      </c>
      <c r="C17" s="74"/>
    </row>
    <row r="18" spans="1:9" ht="30" x14ac:dyDescent="0.25">
      <c r="A18" s="26" t="s">
        <v>63</v>
      </c>
      <c r="B18" s="93">
        <v>591001745</v>
      </c>
      <c r="C18" s="94"/>
    </row>
    <row r="19" spans="1:9" x14ac:dyDescent="0.25">
      <c r="A19" s="92" t="s">
        <v>64</v>
      </c>
      <c r="B19" s="86" t="s">
        <v>65</v>
      </c>
      <c r="C19" s="87"/>
    </row>
    <row r="20" spans="1:9" x14ac:dyDescent="0.25">
      <c r="A20" s="92"/>
      <c r="B20" s="6" t="s">
        <v>66</v>
      </c>
      <c r="C20" s="8">
        <v>51001745</v>
      </c>
    </row>
    <row r="21" spans="1:9" x14ac:dyDescent="0.25">
      <c r="A21" s="92"/>
      <c r="B21" s="6" t="s">
        <v>67</v>
      </c>
      <c r="C21" s="8">
        <v>0</v>
      </c>
    </row>
    <row r="22" spans="1:9" x14ac:dyDescent="0.25">
      <c r="A22" s="92"/>
      <c r="B22" s="86" t="s">
        <v>68</v>
      </c>
      <c r="C22" s="87"/>
    </row>
    <row r="23" spans="1:9" x14ac:dyDescent="0.25">
      <c r="A23" s="92"/>
      <c r="B23" s="6" t="s">
        <v>157</v>
      </c>
      <c r="C23" s="41">
        <v>420000000</v>
      </c>
    </row>
    <row r="24" spans="1:9" x14ac:dyDescent="0.25">
      <c r="A24" s="92"/>
      <c r="B24" s="20" t="s">
        <v>158</v>
      </c>
      <c r="C24" s="41">
        <v>120000000</v>
      </c>
      <c r="E24" t="s">
        <v>76</v>
      </c>
      <c r="F24" s="30">
        <v>0.7</v>
      </c>
    </row>
    <row r="25" spans="1:9" x14ac:dyDescent="0.25">
      <c r="A25" s="92"/>
      <c r="B25" s="86" t="s">
        <v>124</v>
      </c>
      <c r="C25" s="87"/>
      <c r="E25" t="s">
        <v>75</v>
      </c>
      <c r="F25" s="31">
        <v>0.3</v>
      </c>
      <c r="I25" s="33"/>
    </row>
    <row r="26" spans="1:9" x14ac:dyDescent="0.25">
      <c r="A26" s="92"/>
      <c r="B26" s="20"/>
      <c r="C26" s="29"/>
      <c r="F26" s="34"/>
      <c r="I26" s="33"/>
    </row>
    <row r="27" spans="1:9" ht="23.25" customHeight="1" x14ac:dyDescent="0.25">
      <c r="A27" s="7" t="s">
        <v>61</v>
      </c>
      <c r="B27" s="60" t="s">
        <v>76</v>
      </c>
      <c r="C27" s="61"/>
    </row>
    <row r="28" spans="1:9" ht="154.5" customHeight="1" x14ac:dyDescent="0.25">
      <c r="A28" s="5" t="s">
        <v>62</v>
      </c>
      <c r="B28" s="88" t="s">
        <v>162</v>
      </c>
      <c r="C28" s="89"/>
    </row>
    <row r="29" spans="1:9" ht="15" customHeight="1" x14ac:dyDescent="0.25">
      <c r="A29" s="23" t="s">
        <v>69</v>
      </c>
      <c r="B29" s="79">
        <v>450852600</v>
      </c>
      <c r="C29" s="79"/>
    </row>
    <row r="30" spans="1:9" x14ac:dyDescent="0.25">
      <c r="A30" s="7" t="s">
        <v>70</v>
      </c>
      <c r="B30" s="90" t="s">
        <v>65</v>
      </c>
      <c r="C30" s="91"/>
    </row>
    <row r="31" spans="1:9" x14ac:dyDescent="0.25">
      <c r="A31" s="80"/>
      <c r="B31" s="6" t="s">
        <v>66</v>
      </c>
      <c r="C31" s="8">
        <v>0</v>
      </c>
    </row>
    <row r="32" spans="1:9" x14ac:dyDescent="0.25">
      <c r="A32" s="81"/>
      <c r="B32" s="6" t="s">
        <v>67</v>
      </c>
      <c r="C32" s="8">
        <v>0</v>
      </c>
    </row>
    <row r="33" spans="1:3" x14ac:dyDescent="0.25">
      <c r="A33" s="81"/>
      <c r="B33" s="86" t="s">
        <v>68</v>
      </c>
      <c r="C33" s="87"/>
    </row>
    <row r="34" spans="1:3" x14ac:dyDescent="0.25">
      <c r="A34" s="81"/>
      <c r="B34" s="20" t="s">
        <v>157</v>
      </c>
      <c r="C34" s="8">
        <v>360000000</v>
      </c>
    </row>
    <row r="35" spans="1:3" x14ac:dyDescent="0.25">
      <c r="A35" s="81"/>
      <c r="B35" s="20" t="s">
        <v>159</v>
      </c>
      <c r="C35" s="8">
        <v>90852600</v>
      </c>
    </row>
    <row r="36" spans="1:3" x14ac:dyDescent="0.25">
      <c r="A36" s="81"/>
      <c r="B36" s="86" t="s">
        <v>124</v>
      </c>
      <c r="C36" s="87"/>
    </row>
    <row r="37" spans="1:3" x14ac:dyDescent="0.25">
      <c r="A37" s="81"/>
      <c r="B37" s="20"/>
      <c r="C37" s="8">
        <v>0</v>
      </c>
    </row>
    <row r="38" spans="1:3" x14ac:dyDescent="0.25">
      <c r="A38" s="32" t="s">
        <v>121</v>
      </c>
      <c r="B38" s="82">
        <f>IFERROR(B29*(VLOOKUP(B27,E24:F26,2,0)),16666)</f>
        <v>315596820</v>
      </c>
      <c r="C38" s="83"/>
    </row>
    <row r="39" spans="1:3" ht="138.75" customHeight="1" x14ac:dyDescent="0.25">
      <c r="A39" s="5" t="s">
        <v>71</v>
      </c>
      <c r="B39" s="84" t="s">
        <v>160</v>
      </c>
      <c r="C39" s="85"/>
    </row>
    <row r="40" spans="1:3" ht="134.25" customHeight="1" x14ac:dyDescent="0.25">
      <c r="A40" s="5" t="s">
        <v>72</v>
      </c>
      <c r="B40" s="78" t="s">
        <v>161</v>
      </c>
      <c r="C40" s="78"/>
    </row>
  </sheetData>
  <mergeCells count="32">
    <mergeCell ref="B19:C19"/>
    <mergeCell ref="B22:C22"/>
    <mergeCell ref="A19:A26"/>
    <mergeCell ref="B18:C18"/>
    <mergeCell ref="A1:C1"/>
    <mergeCell ref="B2:C2"/>
    <mergeCell ref="B25:C25"/>
    <mergeCell ref="B3:C3"/>
    <mergeCell ref="B4:C4"/>
    <mergeCell ref="B5:C5"/>
    <mergeCell ref="B16:C16"/>
    <mergeCell ref="B17:C17"/>
    <mergeCell ref="B6:C6"/>
    <mergeCell ref="B7:C7"/>
    <mergeCell ref="B8:C8"/>
    <mergeCell ref="B15:C15"/>
    <mergeCell ref="B40:C40"/>
    <mergeCell ref="B27:C27"/>
    <mergeCell ref="B29:C29"/>
    <mergeCell ref="A31:A37"/>
    <mergeCell ref="B38:C38"/>
    <mergeCell ref="B39:C39"/>
    <mergeCell ref="B36:C36"/>
    <mergeCell ref="B28:C28"/>
    <mergeCell ref="B30:C30"/>
    <mergeCell ref="B33:C33"/>
    <mergeCell ref="B14:C14"/>
    <mergeCell ref="B13:C13"/>
    <mergeCell ref="B9:C9"/>
    <mergeCell ref="B10:C10"/>
    <mergeCell ref="B11:C11"/>
    <mergeCell ref="B12:C12"/>
  </mergeCell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AC97196-B9F5-402C-8FD9-D90BED29B53C}">
          <x14:formula1>
            <xm:f>Hoja2!$F$1:$F$3</xm:f>
          </x14:formula1>
          <xm:sqref>B27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tabColor theme="3" tint="-0.499984740745262"/>
  </sheetPr>
  <dimension ref="A1:C16"/>
  <sheetViews>
    <sheetView tabSelected="1" workbookViewId="0">
      <selection activeCell="B12" sqref="B12:C12"/>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72" t="s">
        <v>73</v>
      </c>
      <c r="B1" s="72"/>
      <c r="C1" s="72"/>
    </row>
    <row r="2" spans="1:3" x14ac:dyDescent="0.25">
      <c r="A2" s="28" t="s">
        <v>38</v>
      </c>
      <c r="B2" s="60" t="s">
        <v>163</v>
      </c>
      <c r="C2" s="61"/>
    </row>
    <row r="3" spans="1:3" x14ac:dyDescent="0.25">
      <c r="A3" s="26" t="s">
        <v>13</v>
      </c>
      <c r="B3" s="97" t="str">
        <f>'AUTOS  NOTA 322'!B2:C2</f>
        <v>81736318900120210034000</v>
      </c>
      <c r="C3" s="97"/>
    </row>
    <row r="4" spans="1:3" x14ac:dyDescent="0.25">
      <c r="A4" s="26" t="s">
        <v>0</v>
      </c>
      <c r="B4" s="47" t="str">
        <f>'AUTOS  NOTA 322'!B3:C3</f>
        <v>PROMISCUO DEL CIRCUITO DE SARAVENA</v>
      </c>
      <c r="C4" s="47"/>
    </row>
    <row r="5" spans="1:3" x14ac:dyDescent="0.25">
      <c r="A5" s="26" t="s">
        <v>125</v>
      </c>
      <c r="B5" s="47" t="str">
        <f>'AUTOS  NOTA 322'!B4:C4</f>
        <v>ALLIANZ SEGUROS S.A.</v>
      </c>
      <c r="C5" s="47"/>
    </row>
    <row r="6" spans="1:3" x14ac:dyDescent="0.25">
      <c r="A6" s="26" t="s">
        <v>1</v>
      </c>
      <c r="B6" s="47" t="str">
        <f>'AUTOS  NOTA 322'!B15:C15</f>
        <v>CLAUDIA PATRICIA BARÓN BAUTISTA</v>
      </c>
      <c r="C6" s="47"/>
    </row>
    <row r="7" spans="1:3" x14ac:dyDescent="0.25">
      <c r="A7" s="26" t="s">
        <v>126</v>
      </c>
      <c r="B7" s="47" t="str">
        <f>'AUTOS  NOTA 322'!B16:C16</f>
        <v>DEMANDADO</v>
      </c>
      <c r="C7" s="47"/>
    </row>
    <row r="8" spans="1:3" x14ac:dyDescent="0.25">
      <c r="A8" s="27" t="s">
        <v>61</v>
      </c>
      <c r="B8" s="47" t="s">
        <v>76</v>
      </c>
      <c r="C8" s="47"/>
    </row>
    <row r="9" spans="1:3" x14ac:dyDescent="0.25">
      <c r="A9" s="24" t="s">
        <v>70</v>
      </c>
      <c r="B9" s="96">
        <f>+'AUTOS NOTA 324'!B29:C29</f>
        <v>450852600</v>
      </c>
      <c r="C9" s="96"/>
    </row>
    <row r="10" spans="1:3" x14ac:dyDescent="0.25">
      <c r="A10" s="24" t="s">
        <v>82</v>
      </c>
      <c r="B10" s="96">
        <f>+B9*70%</f>
        <v>315596820</v>
      </c>
      <c r="C10" s="96"/>
    </row>
    <row r="11" spans="1:3" ht="30" x14ac:dyDescent="0.25">
      <c r="A11" s="24" t="s">
        <v>123</v>
      </c>
      <c r="B11" s="95" t="s">
        <v>164</v>
      </c>
      <c r="C11" s="95"/>
    </row>
    <row r="12" spans="1:3" ht="45" x14ac:dyDescent="0.25">
      <c r="A12" s="25" t="s">
        <v>84</v>
      </c>
      <c r="B12" s="47" t="s">
        <v>45</v>
      </c>
      <c r="C12" s="47"/>
    </row>
    <row r="13" spans="1:3" ht="45" x14ac:dyDescent="0.25">
      <c r="A13" s="25" t="s">
        <v>85</v>
      </c>
      <c r="B13" s="47"/>
      <c r="C13" s="47"/>
    </row>
    <row r="14" spans="1:3" x14ac:dyDescent="0.25">
      <c r="A14" s="25" t="s">
        <v>86</v>
      </c>
      <c r="B14" s="20" t="s">
        <v>45</v>
      </c>
      <c r="C14" s="20">
        <v>52332</v>
      </c>
    </row>
    <row r="15" spans="1:3" x14ac:dyDescent="0.25">
      <c r="A15" s="24" t="s">
        <v>83</v>
      </c>
      <c r="B15" s="47" t="s">
        <v>45</v>
      </c>
      <c r="C15" s="47"/>
    </row>
    <row r="16" spans="1:3" x14ac:dyDescent="0.25">
      <c r="A16" s="20" t="s">
        <v>122</v>
      </c>
      <c r="B16" s="95"/>
      <c r="C16" s="95"/>
    </row>
  </sheetData>
  <mergeCells count="15">
    <mergeCell ref="B15:C15"/>
    <mergeCell ref="B11:C11"/>
    <mergeCell ref="B16:C16"/>
    <mergeCell ref="A1:C1"/>
    <mergeCell ref="B7:C7"/>
    <mergeCell ref="B9:C9"/>
    <mergeCell ref="B10:C10"/>
    <mergeCell ref="B12:C12"/>
    <mergeCell ref="B13:C13"/>
    <mergeCell ref="B8:C8"/>
    <mergeCell ref="B2:C2"/>
    <mergeCell ref="B3:C3"/>
    <mergeCell ref="B4:C4"/>
    <mergeCell ref="B5:C5"/>
    <mergeCell ref="B6:C6"/>
  </mergeCells>
  <pageMargins left="0.7" right="0.7" top="0.75" bottom="0.75" header="0.3" footer="0.3"/>
  <pageSetup orientation="portrait" horizontalDpi="90" verticalDpi="90" r:id="rId1"/>
  <headerFooter>
    <oddHeader>&amp;C&amp;"Calibri"&amp;10&amp;K000000Internal&amp;1#</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A7ACA29-D021-4F09-AF47-E6CEC6CCC8A3}">
          <x14:formula1>
            <xm:f>Hoja2!$F$1:$F$3</xm:f>
          </x14:formula1>
          <xm:sqref>B8:C8</xm:sqref>
        </x14:dataValidation>
        <x14:dataValidation type="list" allowBlank="1" showInputMessage="1" showErrorMessage="1" xr:uid="{D504EE89-BC6D-46DA-B89F-71371E7786AD}">
          <x14:formula1>
            <xm:f>Hoja2!$B$1:$B$2</xm:f>
          </x14:formula1>
          <xm:sqref>B12:C12 B14 B15:C15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dimension ref="A1:I8"/>
  <sheetViews>
    <sheetView topLeftCell="G1" workbookViewId="0">
      <selection activeCell="I7" sqref="I7"/>
    </sheetView>
  </sheetViews>
  <sheetFormatPr baseColWidth="10" defaultColWidth="11.5703125" defaultRowHeight="15" x14ac:dyDescent="0.25"/>
  <cols>
    <col min="4" max="4" width="20.140625" bestFit="1" customWidth="1"/>
    <col min="5" max="5" width="42.85546875" bestFit="1" customWidth="1"/>
  </cols>
  <sheetData>
    <row r="1" spans="1:9" x14ac:dyDescent="0.25">
      <c r="A1" s="10" t="s">
        <v>77</v>
      </c>
      <c r="B1" t="s">
        <v>45</v>
      </c>
      <c r="C1" s="10" t="s">
        <v>44</v>
      </c>
      <c r="D1" s="10" t="s">
        <v>78</v>
      </c>
      <c r="E1" s="3" t="s">
        <v>30</v>
      </c>
      <c r="F1" s="2" t="s">
        <v>76</v>
      </c>
      <c r="G1" s="4">
        <v>0</v>
      </c>
      <c r="H1" t="s">
        <v>21</v>
      </c>
      <c r="I1" t="s">
        <v>103</v>
      </c>
    </row>
    <row r="2" spans="1:9" x14ac:dyDescent="0.25">
      <c r="A2" t="s">
        <v>87</v>
      </c>
      <c r="B2" t="s">
        <v>46</v>
      </c>
      <c r="C2" t="s">
        <v>91</v>
      </c>
      <c r="D2" s="2" t="s">
        <v>79</v>
      </c>
      <c r="E2" s="1" t="s">
        <v>33</v>
      </c>
      <c r="F2" s="2" t="s">
        <v>74</v>
      </c>
      <c r="G2" s="4">
        <v>0.7</v>
      </c>
      <c r="H2" t="s">
        <v>99</v>
      </c>
      <c r="I2" t="s">
        <v>104</v>
      </c>
    </row>
    <row r="3" spans="1:9" x14ac:dyDescent="0.25">
      <c r="A3" t="s">
        <v>88</v>
      </c>
      <c r="C3" t="s">
        <v>92</v>
      </c>
      <c r="D3" s="2" t="s">
        <v>80</v>
      </c>
      <c r="E3" s="1" t="s">
        <v>34</v>
      </c>
      <c r="F3" s="2" t="s">
        <v>75</v>
      </c>
      <c r="G3" s="4">
        <v>0.3</v>
      </c>
      <c r="H3" t="s">
        <v>100</v>
      </c>
      <c r="I3" t="s">
        <v>105</v>
      </c>
    </row>
    <row r="4" spans="1:9" x14ac:dyDescent="0.25">
      <c r="A4" t="s">
        <v>89</v>
      </c>
      <c r="C4" t="s">
        <v>93</v>
      </c>
      <c r="E4" s="1" t="s">
        <v>35</v>
      </c>
      <c r="H4" t="s">
        <v>101</v>
      </c>
      <c r="I4" t="s">
        <v>106</v>
      </c>
    </row>
    <row r="5" spans="1:9" x14ac:dyDescent="0.25">
      <c r="A5" t="s">
        <v>90</v>
      </c>
      <c r="E5" s="1" t="s">
        <v>31</v>
      </c>
      <c r="H5" t="s">
        <v>102</v>
      </c>
      <c r="I5" t="s">
        <v>107</v>
      </c>
    </row>
    <row r="6" spans="1:9" x14ac:dyDescent="0.25">
      <c r="E6" s="1" t="s">
        <v>32</v>
      </c>
      <c r="I6" t="s">
        <v>108</v>
      </c>
    </row>
    <row r="7" spans="1:9" x14ac:dyDescent="0.25">
      <c r="E7" s="1" t="s">
        <v>37</v>
      </c>
    </row>
    <row r="8" spans="1:9" x14ac:dyDescent="0.25">
      <c r="E8" s="1" t="s">
        <v>36</v>
      </c>
    </row>
  </sheetData>
  <pageMargins left="0.7" right="0.7" top="0.75" bottom="0.75" header="0.3" footer="0.3"/>
  <pageSetup orientation="portrait" horizontalDpi="90" verticalDpi="90" r:id="rId1"/>
  <headerFooter>
    <oddHeader>&amp;C&amp;"Calibri"&amp;10&amp;K000000Internal&amp;1#</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AUTOS  NOTA 322</vt:lpstr>
      <vt:lpstr>AUTOS NOTA 321</vt:lpstr>
      <vt:lpstr>AUTOS NOTA 324</vt:lpstr>
      <vt:lpstr>AUTOS NOTA 325</vt:lpstr>
      <vt:lpstr>Hoja2</vt:lpstr>
    </vt:vector>
  </TitlesOfParts>
  <Company>Allianz Technology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Gina Paola Garcia Quintero</dc:creator>
  <cp:lastModifiedBy>Natalia Andrea Blanco Cervantes</cp:lastModifiedBy>
  <dcterms:created xsi:type="dcterms:W3CDTF">2020-12-07T14:41:17Z</dcterms:created>
  <dcterms:modified xsi:type="dcterms:W3CDTF">2021-12-30T15:49:02Z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2021-12-30T15:48:50Z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8db0c301-c6ba-494a-ae47-0040deda6983</vt:lpwstr>
  </property>
  <property fmtid="{D5CDD505-2E9C-101B-9397-08002B2CF9AE}" pid="28" name="MSIP_Label_863bc15e-e7bf-41c1-bdb3-03882d8a2e2c_ContentBits">
    <vt:lpwstr>1</vt:lpwstr>
  </property>
</Properties>
</file>