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Pedro Abel Cárdenas Amador/"/>
    </mc:Choice>
  </mc:AlternateContent>
  <xr:revisionPtr revIDLastSave="0" documentId="8_{5BC1CFFD-5F60-47EA-9534-D42FC074387E}" xr6:coauthVersionLast="47" xr6:coauthVersionMax="47" xr10:uidLastSave="{00000000-0000-0000-0000-000000000000}"/>
  <bookViews>
    <workbookView xWindow="-120" yWindow="-120" windowWidth="19440" windowHeight="148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<sst xmlns="http://schemas.openxmlformats.org/spreadsheetml/2006/main" count="243" uniqueCount="182">
  <si>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</si>
  <si>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</si>
  <si>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</si>
  <si>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</si>
  <si>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</si>
  <si>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</si>
  <si>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</si>
  <si>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</si>
  <si>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</si>
  <si>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</si>
  <si>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</si>
  <si>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</si>
  <si>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</si>
  <si>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</si>
  <si>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</si>
  <si>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</si>
  <si>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</si>
  <si>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</si>
  <si>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</si>
  <si>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</si>
  <si>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</si>
  <si>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</si>
  <si>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</si>
  <si>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</si>
  <si>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</si>
  <si>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</si>
  <si>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</si>
  <si>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</si>
  <si>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</si>
  <si>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</si>
  <si>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</si>
  <si>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</si>
  <si>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</si>
  <si>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</si>
  <si>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</si>
  <si>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</si>
  <si>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</si>
  <si>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</si>
  <si>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</si>
  <si>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</si>
  <si>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</si>
  <si>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</si>
  <si>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</si>
  <si>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</si>
  <si>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</si>
  <si>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</si>
  <si>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</si>
  <si>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</si>
  <si>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</si>
  <si>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</si>
  <si>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</si>
  <si>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</si>
  <si>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</si>
  <si>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</si>
  <si>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</si>
  <si>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</si>
  <si>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</si>
  <si>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</si>
  <si>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</si>
  <si>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</si>
  <si>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</si>
  <si>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</si>
  <si>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</si>
  <si>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</si>
  <si>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</si>
  <si>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</si>
  <si>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</si>
  <si>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</si>
  <si>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</si>
  <si>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</si>
  <si>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</si>
  <si>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</si>
  <si>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</si>
  <si>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</si>
  <si>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</si>
  <si>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</si>
  <si>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</si>
  <si>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</si>
  <si>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</si>
  <si>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</si>
  <si>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</si>
  <si>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</si>
  <si>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</si>
  <si>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</si>
  <si>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</si>
  <si>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</si>
  <si>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</si>
  <si>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</si>
  <si>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</si>
  <si>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</si>
  <si>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</si>
  <si>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</si>
  <si>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</si>
  <si>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</si>
  <si>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</si>
  <si>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</si>
  <si>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</si>
  <si>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</si>
  <si>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</si>
  <si>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</si>
  <si>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</si>
  <si>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</si>
  <si>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</si>
  <si>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</si>
  <si>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</si>
  <si>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</si>
  <si>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</si>
  <si>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</si>
  <si>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</si>
  <si>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</si>
  <si>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</si>
  <si>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</si>
  <si>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</si>
  <si>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</si>
  <si>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</si>
  <si>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</si>
  <si>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</si>
  <si>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</si>
  <si>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</si>
  <si>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</si>
  <si>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</si>
  <si>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</si>
  <si>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</si>
  <si>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</si>
  <si>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</si>
  <si>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</si>
  <si>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</si>
  <si>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</si>
  <si>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</si>
  <si>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</si>
  <si>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</si>
  <si>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</si>
  <si>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</si>
  <si>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</si>
  <si>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</si>
  <si>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</si>
  <si>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</si>
  <si>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</si>
  <si>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</si>
  <si>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</si>
  <si>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</si>
  <si>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</si>
  <si>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</si>
  <si>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</si>
  <si>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</si>
  <si>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</si>
  <si>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</si>
  <si>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</si>
  <si>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</si>
  <si>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</si>
  <si>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</si>
  <si>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</si>
  <si>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</si>
  <si>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</si>
  <si>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</si>
  <si>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</si>
  <si>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t>
  </si>
  <si>
    <t>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t>
  </si>
  <si>
    <t>OMAR JULIÁN CÁRDENAS SILVA</t>
  </si>
  <si>
    <t>SOLTERO</t>
  </si>
  <si>
    <t>ESCOLTA</t>
  </si>
  <si>
    <t>3 DE FEBRERO DE 2020</t>
  </si>
  <si>
    <t>19 DE AGOSTO DE 2021</t>
  </si>
  <si>
    <t>6 DE OCTUBRE DE 2021</t>
  </si>
  <si>
    <t>El señor OMAR JULIÁN CÁRDENAS SILVA se desempeñaba como escolta al servicio de la UNIÓN TEMPORAL ESQUEMA DE PROTECCIÓN 2020 desde el 19 de octubre de 2020; En el marco de dicha relación de carácter laboral, se le ordenó brindar sus servicios como escolta a la UNIDAD NACIONAL DE PROTECCIÓN - UNP, siendo asignado al esquema de protección del señor ANDERSON RODRÍGUEZ RODRÍGUEZ en el municipio de Arauca.
El esquema de seguridad de RODRÍGUEZ RODRÍGUEZ incluía el vehículo automotor de placas FOZ 760 el cual había sido arrendado a  la UNP por parte de la UNIÓN TEMPORAL NEORENT y, a su vez dicho vehículo era objeto de un contrato de leasing entre el BANCO DE BOGOTÁ S.A. y ADMINISTRACIÓN OPERATIVA AUTOMOTRIZ S.A.S., uno de los integrantes de la UNIÓN TEMPORAL NEORENT.
El 3 de febrero de 2020, sobre las 10:50 pm sobre la vía Arauquita-Saravena, el vehículo FOZ 760 en el que se encontraba el señor OMAR JULIÁN CÁRDENAS SILVA en su calidad de escolta, colisiona contra un árbol generando su deceso y el de otras dos personas; El extremo activo del litigio manifiesta que el accidente se debió a las malas condiciones del vehículo que ya habían sido advertidas previamente por su conductor.</t>
  </si>
  <si>
    <t>BANCO DE BOGOTÁ S.A.</t>
  </si>
  <si>
    <t xml:space="preserve">860.002.964-4 </t>
  </si>
  <si>
    <t>FOZ 760</t>
  </si>
  <si>
    <t>31 DE ENERO DE 1992</t>
  </si>
  <si>
    <t>28 AÑOS</t>
  </si>
  <si>
    <t>3 MUERTOS Y 2 LESIONADOS</t>
  </si>
  <si>
    <t>SARAVENA</t>
  </si>
  <si>
    <t>JUZGADO 7 ADMINISTRATIVO DE ARAUCA</t>
  </si>
  <si>
    <t>810013333002-20210012700</t>
  </si>
  <si>
    <t xml:space="preserve">089532655   APJ32492 </t>
  </si>
  <si>
    <t>22523021/348</t>
  </si>
  <si>
    <t>01/09/2019 hasta las 24:00 horas del
31/08/2020</t>
  </si>
  <si>
    <t>EXCEPCIONES FRENTE A LA DEMANDA:
- Falta de legitimación en la causa por pasiva.
- Ausencia de responsabilidad por una causa extraña – no configuración del nexo de causalidad por el hecho exclusivo y determinante de un tercero.
- Improcedencia  de los perjuicios a título de daño a la vida en relación. 
- Genérica e innominada.
- Excepciones planteadas por quien formuló el llamamiento en garantía a mi representada.
EXCEPCIONES FRENTE AL LLAMAMIENTO EN GARANTÍA:
-Inexigibilidad de obligación indemnizatoria a cargo de mi prohijada por la no realización del riesgo asegurado en la póliza No. 22523021/348.
- Límite máximo de responsabilidad y disponibilidad del valor asegurado de la póliza o. 22523021/348.
- Carácter meramente indemnizatorio que revisten los contratos de seguro.
- Riesgos expresamente excluidos en la póliza de responsabilidad civil no. 1058195.
- Disponibilidad del valor asegurado. 
- Genérica y otras.</t>
  </si>
  <si>
    <t>La contingencia se estima como eventual como quiera que la póliza presta cobertura tanto temporal como material y, la responsabilidad del asegurado depende de la valoración probatoria que realice el Despacho respecto de las obligaciones contenidas en el contrato de leasing y un informe en el cual se atribuye el exceso de velocidad como causa del accidente.
En primer término debe mencionarse que, la póliza 22523021/348 presta cobertura temporal como quiera que la misma se pactó bajo la modalidad de "ocurrencia" con una vigencia entre el 1 de septiembre de 2019 haasta el 31 de agosto de 2020 y, los hechos objeto de litigio tuvieron lugar el 3 de febrero de 2020; En cuanto a la cobertura material encontramos que no opera ninguna de las exclusiones de la póliza y los ocuopantes se encuentran cubiertos por los amparos concedidos, por lo que el negocio aseguraticio presta cobertura material.
En cuanto a la responsabilidad del asegurado, debe indicarse que de conformidad con las cláusulas décimo tercera y décimo cuarta del contrato de leasing celebrado entre el BANCO DE BOGOTÁ (asegurado) y AOA S.A.S. (tomador y locatario), la responsabilidad exclusiva por los daños que cause el vehículo, así como su guarda y cuidado recaen exclusivamente en AOA, situación que exime de responsabilidad al BANCO DE BOGOTÁ, llamante y asegurado; Adicionalmente, pese a que no obra en el expediente IPAT, si se encuentra un informe de medicina legal rendido horas después del insuceso, el cual le atribuye el accidente al exceso de velocidad, situación que se identifica como el hecho exclusivo y determinante de un tercero y que operaría como eximente de responsabilidad en el caso concreto para todos los demandados, por lo que en todo caso la determinación de responsabilidad depende de la valoración probatoria que sobre los dos aspectos mencionados realice el Despacho. Lo anterior sin perjuicio del carácter contingente del proceso.
Nota: En la póliza se refleja como asegurado el Banco de Bogotá únicamente, no obstante lo anterior, el vehículo FOZ 760 tiene un leasing a favor de la empresa AOA S.A.S. Por favor confirmar si dentro de los asegurados se incluye el locatario por ser quien tiene el manejo y la guarda exclusiva del vehículo.</t>
  </si>
  <si>
    <t>Como liquidación objetiva del perjuicio se fija la suma de $455.000.000, a los cuales se llegó de la siguiente forma:
- No se solicitaron perjuicios materiales en la demanda, por tanto la suma para daño emergente y lucro cesante se deja en 0.
- Si bien se solicitó daño a la vida en relación por parte de los demandantes, lo cierto es que ninguno de ellos fue víctima directa del hecho presuntamente dañoso por lo que no habría lugar a tal reconocimiento de conformidad con la jurisprudencia del Consejo de Estado, de modo que se deja en 0.
- En cuanto al daño moral, se reconocen solo 350 SMLMV equivalentes a la suma de $455.000.000, como quiera que solo dicho monto corresponde a la eventual indemnización que se reconocería a los demandantes cuyo perjuicio moral se presume (padre y 5 hermanos), siendo indiferentes para esta liquidación los montos deprecados por los sobrinos y madrastra por no encontrarse hasta el momento prueba siquiera sumaria de la relación afectiva.</t>
  </si>
  <si>
    <t>OK</t>
  </si>
  <si>
    <t xml:space="preserve">CONSIDERO ES UN PROCESO QUE NO SE DEBE CONCILIAR ANTES D AUDIENCIA, NO OBSTANTE, QUEDO ATENTA A SUS COMENTARIOS, POR FAVOR INCLUIR ULTIMO VALOR OFRECIDO POR ALLIANZ.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</si>
</sst>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applyNumberFormat="1" applyBorder="1" applyAlignment="1">
      <alignment vertical="top"/>
    </xf>
    <xf numFmtId="49" fontId="0" fillId="0" borderId="3" xfId="0" applyNumberFormat="1" applyBorder="1" applyAlignment="1">
      <alignment vertical="top"/>
    </xf>
    <xf numFmtId="0" fontId="2" fillId="7" borderId="1" xfId="0" applyFont="1" applyFill="1" applyBorder="1" applyAlignment="1">
      <alignmen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4382868</xdr:colOff>
      <xdr:row>89</xdr:row>
      <xdr:rowOff>48669</xdr:rowOff>
    </xdr:to>
    <xdr:pic>
      <xdr:nvPicPr>
        <xdr:cNvPr id="2" name="Imagen 1">
          <a:extLst>
            <a:ext uri="{FF2B5EF4-FFF2-40B4-BE49-F238E27FC236}">
              <a16:creationId xmlns:a16="http://schemas.microsoft.com/office/drawing/2014/main" id="{514B3BBD-B783-3554-3E81-1C373A78D11B}"/>
            </a:ext>
          </a:extLst>
        </xdr:cNvPr>
        <xdr:cNvPicPr>
          <a:picLocks noChangeAspect="1"/>
        </xdr:cNvPicPr>
      </xdr:nvPicPr>
      <xdr:blipFill>
        <a:blip xmlns:r="http://schemas.openxmlformats.org/officeDocument/2006/relationships" r:embed="rId1"/>
        <a:stretch>
          <a:fillRect/>
        </a:stretch>
      </xdr:blipFill>
      <xdr:spPr>
        <a:xfrm>
          <a:off x="0" y="9582150"/>
          <a:ext cx="9802593" cy="74781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5" zoomScale="80" zoomScaleNormal="80" workbookViewId="0">
      <selection activeCell="B2" sqref="B2"/>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0" t="s">
        <v>0</v>
      </c>
      <c r="B1" s="50"/>
      <c r="C1" s="50"/>
    </row>
    <row r="2" spans="1:3" x14ac:dyDescent="0.25">
      <c r="A2" s="5" t="s">
        <v>1</v>
      </c>
      <c r="B2" s="55" t="s">
        <v>173</v>
      </c>
      <c r="C2" s="56"/>
    </row>
    <row r="3" spans="1:3" x14ac:dyDescent="0.25">
      <c r="A3" s="5" t="s">
        <v>2</v>
      </c>
      <c r="B3" s="51" t="s">
        <v>172</v>
      </c>
      <c r="C3" s="52"/>
    </row>
    <row r="4" spans="1:3" ht="15" customHeight="1" x14ac:dyDescent="0.25">
      <c r="A4" s="5" t="s">
        <v>3</v>
      </c>
      <c r="B4" s="51" t="s">
        <v>156</v>
      </c>
      <c r="C4" s="52"/>
    </row>
    <row r="5" spans="1:3" ht="31.5" customHeight="1" x14ac:dyDescent="0.25">
      <c r="A5" s="5" t="s">
        <v>4</v>
      </c>
      <c r="B5" s="51" t="s">
        <v>157</v>
      </c>
      <c r="C5" s="52"/>
    </row>
    <row r="6" spans="1:3" x14ac:dyDescent="0.25">
      <c r="A6" s="5" t="s">
        <v>5</v>
      </c>
      <c r="B6" s="46" t="s">
        <v>121</v>
      </c>
      <c r="C6" s="46"/>
    </row>
    <row r="7" spans="1:3" x14ac:dyDescent="0.25">
      <c r="A7" s="27" t="s">
        <v>6</v>
      </c>
      <c r="B7" s="51" t="s">
        <v>123</v>
      </c>
      <c r="C7" s="52"/>
    </row>
    <row r="8" spans="1:3" ht="23.1" customHeight="1" x14ac:dyDescent="0.25">
      <c r="A8" s="28" t="s">
        <v>138</v>
      </c>
      <c r="B8" s="46" t="s">
        <v>158</v>
      </c>
      <c r="C8" s="46"/>
    </row>
    <row r="9" spans="1:3" x14ac:dyDescent="0.25">
      <c r="A9" s="28" t="s">
        <v>132</v>
      </c>
      <c r="B9" s="46">
        <v>1116498046</v>
      </c>
      <c r="C9" s="46"/>
    </row>
    <row r="10" spans="1:3" x14ac:dyDescent="0.25">
      <c r="A10" s="28" t="s">
        <v>7</v>
      </c>
      <c r="B10" s="11" t="s">
        <v>171</v>
      </c>
      <c r="C10" s="11"/>
    </row>
    <row r="11" spans="1:3" ht="30" customHeight="1" x14ac:dyDescent="0.25">
      <c r="A11" s="29" t="s">
        <v>8</v>
      </c>
      <c r="B11" s="11"/>
      <c r="C11" s="11"/>
    </row>
    <row r="12" spans="1:3" ht="30" customHeight="1" x14ac:dyDescent="0.25">
      <c r="A12" s="5" t="s">
        <v>9</v>
      </c>
      <c r="B12" s="45"/>
      <c r="C12" s="11"/>
    </row>
    <row r="13" spans="1:3" x14ac:dyDescent="0.25">
      <c r="A13" s="5" t="s">
        <v>10</v>
      </c>
      <c r="B13" s="46" t="s">
        <v>159</v>
      </c>
      <c r="C13" s="46"/>
    </row>
    <row r="14" spans="1:3" x14ac:dyDescent="0.25">
      <c r="A14" s="5" t="s">
        <v>11</v>
      </c>
      <c r="B14" s="47" t="s">
        <v>168</v>
      </c>
      <c r="C14" s="46"/>
    </row>
    <row r="15" spans="1:3" x14ac:dyDescent="0.25">
      <c r="A15" s="5" t="s">
        <v>145</v>
      </c>
      <c r="B15" s="46" t="s">
        <v>169</v>
      </c>
      <c r="C15" s="46"/>
    </row>
    <row r="16" spans="1:3" x14ac:dyDescent="0.25">
      <c r="A16" s="5" t="s">
        <v>12</v>
      </c>
      <c r="B16" s="14" t="s">
        <v>161</v>
      </c>
      <c r="C16" s="14"/>
    </row>
    <row r="17" spans="1:3" ht="15" customHeight="1" x14ac:dyDescent="0.25">
      <c r="A17" s="5" t="s">
        <v>13</v>
      </c>
      <c r="B17" s="11" t="s">
        <v>14</v>
      </c>
      <c r="C17" s="11"/>
    </row>
    <row r="18" spans="1:3" x14ac:dyDescent="0.25">
      <c r="A18" s="5" t="s">
        <v>15</v>
      </c>
      <c r="B18" s="11" t="s">
        <v>160</v>
      </c>
      <c r="C18" s="11"/>
    </row>
    <row r="19" spans="1:3" ht="18.75" customHeight="1" x14ac:dyDescent="0.25">
      <c r="A19" s="5" t="s">
        <v>16</v>
      </c>
      <c r="B19" s="53">
        <v>1656232</v>
      </c>
      <c r="C19" s="54"/>
    </row>
    <row r="20" spans="1:3" x14ac:dyDescent="0.25">
      <c r="A20" s="5" t="s">
        <v>133</v>
      </c>
      <c r="B20" s="46" t="s">
        <v>170</v>
      </c>
      <c r="C20" s="46"/>
    </row>
    <row r="21" spans="1:3" ht="17.25" customHeight="1" x14ac:dyDescent="0.25">
      <c r="A21" s="5" t="s">
        <v>17</v>
      </c>
      <c r="B21" s="11" t="s">
        <v>111</v>
      </c>
      <c r="C21" s="11"/>
    </row>
    <row r="22" spans="1:3" x14ac:dyDescent="0.25">
      <c r="A22" s="28" t="s">
        <v>19</v>
      </c>
      <c r="B22" s="14" t="s">
        <v>161</v>
      </c>
      <c r="C22" s="14"/>
    </row>
    <row r="23" spans="1:3" x14ac:dyDescent="0.25">
      <c r="A23" s="28" t="s">
        <v>20</v>
      </c>
      <c r="B23" s="44" t="s">
        <v>162</v>
      </c>
      <c r="C23" s="14"/>
    </row>
    <row r="24" spans="1:3" x14ac:dyDescent="0.25">
      <c r="A24" s="28" t="s">
        <v>21</v>
      </c>
      <c r="B24" s="44" t="s">
        <v>163</v>
      </c>
      <c r="C24" s="14"/>
    </row>
    <row r="25" spans="1:3" ht="15" customHeight="1" x14ac:dyDescent="0.25">
      <c r="A25" s="57" t="s">
        <v>147</v>
      </c>
      <c r="B25" s="14" t="s">
        <v>164</v>
      </c>
      <c r="C25" s="15"/>
    </row>
    <row r="26" spans="1:3" x14ac:dyDescent="0.25">
      <c r="A26" s="57"/>
      <c r="B26" s="15"/>
      <c r="C26" s="15"/>
    </row>
    <row r="27" spans="1:3" ht="100.5" customHeight="1" x14ac:dyDescent="0.25">
      <c r="A27" s="57"/>
      <c r="B27" s="15"/>
      <c r="C27" s="15"/>
    </row>
    <row r="28" spans="1:3" x14ac:dyDescent="0.25">
      <c r="A28" s="28" t="s">
        <v>23</v>
      </c>
      <c r="B28" s="15" t="s">
        <v>165</v>
      </c>
      <c r="C28" s="15"/>
    </row>
    <row r="29" spans="1:3" x14ac:dyDescent="0.25">
      <c r="A29" s="28" t="s">
        <v>24</v>
      </c>
      <c r="B29" s="15" t="s">
        <v>166</v>
      </c>
      <c r="C29" s="15"/>
    </row>
    <row r="30" spans="1:3" x14ac:dyDescent="0.25">
      <c r="A30" s="28" t="s">
        <v>25</v>
      </c>
      <c r="B30" s="15" t="s">
        <v>167</v>
      </c>
      <c r="C30" s="15"/>
    </row>
    <row r="31" spans="1:3" x14ac:dyDescent="0.25">
      <c r="A31" s="28" t="s">
        <v>134</v>
      </c>
      <c r="B31" s="15">
        <v>22523021</v>
      </c>
      <c r="C31" s="15"/>
    </row>
    <row r="32" spans="1:3" x14ac:dyDescent="0.25">
      <c r="A32" s="28" t="s">
        <v>26</v>
      </c>
      <c r="B32" s="48">
        <v>45482</v>
      </c>
      <c r="C32" s="49"/>
    </row>
    <row r="33" spans="1:3" x14ac:dyDescent="0.25">
      <c r="A33" s="5" t="s">
        <v>27</v>
      </c>
      <c r="B33" s="47">
        <v>45481</v>
      </c>
      <c r="C33" s="47"/>
    </row>
    <row r="34" spans="1:3" ht="45" x14ac:dyDescent="0.25">
      <c r="A34" s="5" t="s">
        <v>135</v>
      </c>
      <c r="B34" s="47">
        <v>45509</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80" zoomScaleNormal="80" workbookViewId="0">
      <selection activeCell="B9" sqref="B9:C9"/>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8" t="s">
        <v>28</v>
      </c>
      <c r="B1" s="78"/>
      <c r="C1" s="78"/>
    </row>
    <row r="2" spans="1:3" ht="15.75" customHeight="1" x14ac:dyDescent="0.25">
      <c r="A2" s="20" t="s">
        <v>29</v>
      </c>
      <c r="B2" s="68" t="s">
        <v>174</v>
      </c>
      <c r="C2" s="69"/>
    </row>
    <row r="3" spans="1:3" s="2" customFormat="1" x14ac:dyDescent="0.25">
      <c r="A3" s="5" t="s">
        <v>1</v>
      </c>
      <c r="B3" s="64" t="str">
        <f>'AUTOS  NOTA 322'!B2:C2</f>
        <v>810013333002-20210012700</v>
      </c>
      <c r="C3" s="64"/>
    </row>
    <row r="4" spans="1:3" s="2" customFormat="1" x14ac:dyDescent="0.25">
      <c r="A4" s="5" t="s">
        <v>2</v>
      </c>
      <c r="B4" s="64" t="str">
        <f>'AUTOS  NOTA 322'!B3:C3</f>
        <v>JUZGADO 7 ADMINISTRATIVO DE ARAUCA</v>
      </c>
      <c r="C4" s="64"/>
    </row>
    <row r="5" spans="1:3" s="2" customFormat="1" x14ac:dyDescent="0.25">
      <c r="A5" s="5" t="s">
        <v>3</v>
      </c>
      <c r="B5" s="64"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64"/>
    </row>
    <row r="6" spans="1:3" s="2" customFormat="1" x14ac:dyDescent="0.25">
      <c r="A6" s="5" t="s">
        <v>4</v>
      </c>
      <c r="B6" s="64"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64"/>
    </row>
    <row r="7" spans="1:3" s="2" customFormat="1" x14ac:dyDescent="0.25">
      <c r="A7" s="5" t="s">
        <v>5</v>
      </c>
      <c r="B7" s="64" t="str">
        <f>'AUTOS  NOTA 322'!B6:C6</f>
        <v>LLAMADA EN GARANTIA</v>
      </c>
      <c r="C7" s="64"/>
    </row>
    <row r="8" spans="1:3" s="2" customFormat="1" x14ac:dyDescent="0.25">
      <c r="A8" s="31" t="s">
        <v>119</v>
      </c>
      <c r="B8" s="64" t="str">
        <f>'AUTOS  NOTA 322'!B7:C8</f>
        <v>OMAR JULIÁN CÁRDENAS SILVA</v>
      </c>
      <c r="C8" s="64"/>
    </row>
    <row r="9" spans="1:3" x14ac:dyDescent="0.25">
      <c r="A9" s="20" t="s">
        <v>30</v>
      </c>
      <c r="B9" s="64" t="s">
        <v>175</v>
      </c>
      <c r="C9" s="64"/>
    </row>
    <row r="10" spans="1:3" x14ac:dyDescent="0.25">
      <c r="A10" s="20" t="s">
        <v>22</v>
      </c>
      <c r="B10" s="64" t="s">
        <v>123</v>
      </c>
      <c r="C10" s="64"/>
    </row>
    <row r="11" spans="1:3" x14ac:dyDescent="0.25">
      <c r="A11" s="20" t="s">
        <v>31</v>
      </c>
      <c r="B11" s="60">
        <v>4000000000</v>
      </c>
      <c r="C11" s="61"/>
    </row>
    <row r="12" spans="1:3" x14ac:dyDescent="0.25">
      <c r="A12" s="20" t="s">
        <v>137</v>
      </c>
      <c r="B12" s="60">
        <v>0</v>
      </c>
      <c r="C12" s="61"/>
    </row>
    <row r="13" spans="1:3" x14ac:dyDescent="0.25">
      <c r="A13" s="20" t="s">
        <v>32</v>
      </c>
      <c r="B13" s="79" t="s">
        <v>94</v>
      </c>
      <c r="C13" s="80"/>
    </row>
    <row r="14" spans="1:3" x14ac:dyDescent="0.25">
      <c r="A14" s="20" t="s">
        <v>33</v>
      </c>
      <c r="B14" s="81" t="s">
        <v>176</v>
      </c>
      <c r="C14" s="64"/>
    </row>
    <row r="15" spans="1:3" x14ac:dyDescent="0.25">
      <c r="A15" s="20" t="s">
        <v>34</v>
      </c>
      <c r="B15" s="64" t="s">
        <v>35</v>
      </c>
      <c r="C15" s="64"/>
    </row>
    <row r="16" spans="1:3" x14ac:dyDescent="0.25">
      <c r="A16" s="20" t="s">
        <v>36</v>
      </c>
      <c r="B16" s="64" t="s">
        <v>35</v>
      </c>
      <c r="C16" s="64"/>
    </row>
    <row r="17" spans="1:3" x14ac:dyDescent="0.25">
      <c r="A17" s="65" t="s">
        <v>37</v>
      </c>
      <c r="B17" s="64" t="s">
        <v>38</v>
      </c>
      <c r="C17" s="64"/>
    </row>
    <row r="18" spans="1:3" x14ac:dyDescent="0.25">
      <c r="A18" s="66"/>
      <c r="B18" s="10" t="s">
        <v>39</v>
      </c>
      <c r="C18" s="10" t="s">
        <v>40</v>
      </c>
    </row>
    <row r="19" spans="1:3" x14ac:dyDescent="0.25">
      <c r="A19" s="66"/>
      <c r="B19" s="6" t="s">
        <v>144</v>
      </c>
      <c r="C19" s="6"/>
    </row>
    <row r="20" spans="1:3" x14ac:dyDescent="0.25">
      <c r="A20" s="66"/>
      <c r="B20" s="6"/>
      <c r="C20" s="6"/>
    </row>
    <row r="21" spans="1:3" x14ac:dyDescent="0.25">
      <c r="A21" s="67"/>
      <c r="B21" s="6"/>
      <c r="C21" s="6"/>
    </row>
    <row r="22" spans="1:3" x14ac:dyDescent="0.25">
      <c r="A22" s="20" t="s">
        <v>41</v>
      </c>
      <c r="B22" s="64" t="s">
        <v>35</v>
      </c>
      <c r="C22" s="64"/>
    </row>
    <row r="23" spans="1:3" x14ac:dyDescent="0.25">
      <c r="A23" s="20" t="s">
        <v>42</v>
      </c>
      <c r="B23" s="68" t="s">
        <v>35</v>
      </c>
      <c r="C23" s="69"/>
    </row>
    <row r="24" spans="1:3" x14ac:dyDescent="0.25">
      <c r="A24" s="20" t="s">
        <v>43</v>
      </c>
      <c r="B24" s="64" t="s">
        <v>106</v>
      </c>
      <c r="C24" s="64"/>
    </row>
    <row r="25" spans="1:3" x14ac:dyDescent="0.25">
      <c r="A25" s="20" t="s">
        <v>44</v>
      </c>
      <c r="B25" s="64" t="s">
        <v>35</v>
      </c>
      <c r="C25" s="64"/>
    </row>
    <row r="26" spans="1:3" x14ac:dyDescent="0.25">
      <c r="A26" s="20" t="s">
        <v>46</v>
      </c>
      <c r="B26" s="64"/>
      <c r="C26" s="64"/>
    </row>
    <row r="27" spans="1:3" x14ac:dyDescent="0.25">
      <c r="A27" s="19" t="s">
        <v>47</v>
      </c>
      <c r="B27" s="64" t="s">
        <v>45</v>
      </c>
      <c r="C27" s="64"/>
    </row>
    <row r="28" spans="1:3" x14ac:dyDescent="0.25">
      <c r="A28" s="70" t="s">
        <v>48</v>
      </c>
      <c r="B28" s="70"/>
      <c r="C28" s="70"/>
    </row>
    <row r="29" spans="1:3" x14ac:dyDescent="0.25">
      <c r="A29" s="62" t="s">
        <v>49</v>
      </c>
      <c r="B29" s="63"/>
      <c r="C29" s="11"/>
    </row>
    <row r="30" spans="1:3" x14ac:dyDescent="0.25">
      <c r="A30" s="62" t="s">
        <v>50</v>
      </c>
      <c r="B30" s="63"/>
      <c r="C30" s="11"/>
    </row>
    <row r="31" spans="1:3" x14ac:dyDescent="0.25">
      <c r="A31" s="62" t="s">
        <v>51</v>
      </c>
      <c r="B31" s="63"/>
      <c r="C31" s="12"/>
    </row>
    <row r="32" spans="1:3" x14ac:dyDescent="0.25">
      <c r="A32" s="62" t="s">
        <v>52</v>
      </c>
      <c r="B32" s="63"/>
      <c r="C32" s="11"/>
    </row>
    <row r="33" spans="1:3" x14ac:dyDescent="0.25">
      <c r="A33" s="62" t="s">
        <v>53</v>
      </c>
      <c r="B33" s="63"/>
      <c r="C33" s="11"/>
    </row>
    <row r="34" spans="1:3" x14ac:dyDescent="0.25">
      <c r="A34" s="62" t="s">
        <v>54</v>
      </c>
      <c r="B34" s="63"/>
      <c r="C34" s="13"/>
    </row>
    <row r="35" spans="1:3" x14ac:dyDescent="0.25">
      <c r="A35" s="58" t="s">
        <v>55</v>
      </c>
      <c r="B35" s="59"/>
      <c r="C35" s="14"/>
    </row>
    <row r="36" spans="1:3" x14ac:dyDescent="0.25">
      <c r="A36" s="58" t="s">
        <v>56</v>
      </c>
      <c r="B36" s="59"/>
      <c r="C36" s="15"/>
    </row>
    <row r="37" spans="1:3" x14ac:dyDescent="0.25">
      <c r="A37" s="71" t="s">
        <v>57</v>
      </c>
      <c r="B37" s="72"/>
      <c r="C37" s="15"/>
    </row>
    <row r="38" spans="1:3" x14ac:dyDescent="0.25">
      <c r="A38" s="73"/>
      <c r="B38" s="74"/>
      <c r="C38" s="15"/>
    </row>
    <row r="39" spans="1:3" x14ac:dyDescent="0.25">
      <c r="A39" s="75"/>
      <c r="B39" s="76"/>
      <c r="C39" s="15"/>
    </row>
    <row r="40" spans="1:3" x14ac:dyDescent="0.25">
      <c r="A40" s="77" t="s">
        <v>58</v>
      </c>
      <c r="B40" s="77"/>
      <c r="C40" s="77"/>
    </row>
    <row r="41" spans="1:3" x14ac:dyDescent="0.25">
      <c r="A41" s="17" t="s">
        <v>59</v>
      </c>
      <c r="B41" s="18"/>
      <c r="C41" s="15"/>
    </row>
    <row r="42" spans="1:3" x14ac:dyDescent="0.25">
      <c r="A42" s="58" t="s">
        <v>60</v>
      </c>
      <c r="B42" s="59"/>
      <c r="C42" s="15"/>
    </row>
    <row r="43" spans="1:3" x14ac:dyDescent="0.25">
      <c r="A43" s="58" t="s">
        <v>61</v>
      </c>
      <c r="B43" s="59"/>
      <c r="C43" s="15"/>
    </row>
    <row r="44" spans="1:3" x14ac:dyDescent="0.25">
      <c r="A44" s="17" t="s">
        <v>62</v>
      </c>
      <c r="B44" s="18"/>
      <c r="C44" s="15"/>
    </row>
    <row r="45" spans="1:3" x14ac:dyDescent="0.25">
      <c r="A45" s="17" t="s">
        <v>63</v>
      </c>
      <c r="B45" s="18"/>
      <c r="C45" s="15"/>
    </row>
    <row r="46" spans="1:3" x14ac:dyDescent="0.25">
      <c r="A46" s="58" t="s">
        <v>64</v>
      </c>
      <c r="B46" s="59"/>
      <c r="C46" s="15"/>
    </row>
    <row r="47" spans="1:3" x14ac:dyDescent="0.25">
      <c r="A47" s="17" t="s">
        <v>65</v>
      </c>
      <c r="B47" s="16"/>
      <c r="C47" s="15"/>
    </row>
    <row r="48" spans="1:3" x14ac:dyDescent="0.25">
      <c r="A48" s="58" t="s">
        <v>66</v>
      </c>
      <c r="B48" s="59"/>
      <c r="C48" s="15"/>
    </row>
    <row r="49" spans="1:3" x14ac:dyDescent="0.25">
      <c r="A49" s="58" t="s">
        <v>67</v>
      </c>
      <c r="B49" s="59"/>
      <c r="C49" s="15"/>
    </row>
    <row r="50" spans="1:3" x14ac:dyDescent="0.25">
      <c r="A50" s="58" t="s">
        <v>57</v>
      </c>
      <c r="B50" s="5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Normal="100" workbookViewId="0">
      <selection activeCell="B7" sqref="B7:C7"/>
    </sheetView>
  </sheetViews>
  <sheetFormatPr baseColWidth="10" defaultColWidth="0" defaultRowHeight="15" x14ac:dyDescent="0.25"/>
  <cols>
    <col min="1" max="1" width="41.85546875" customWidth="1"/>
    <col min="2" max="2" width="35.28515625" customWidth="1"/>
    <col min="3" max="3" width="54.85546875" customWidth="1"/>
    <col min="4" max="8" width="11.42578125" hidden="1" customWidth="1"/>
    <col min="9" max="9" width="12" hidden="1" customWidth="1"/>
    <col min="10" max="16384" width="11.42578125" hidden="1"/>
  </cols>
  <sheetData>
    <row r="1" spans="1:9" ht="18.75" x14ac:dyDescent="0.25">
      <c r="A1" s="78" t="s">
        <v>68</v>
      </c>
      <c r="B1" s="78"/>
      <c r="C1" s="78"/>
    </row>
    <row r="2" spans="1:9" ht="15" customHeight="1" x14ac:dyDescent="0.25">
      <c r="A2" s="35" t="s">
        <v>29</v>
      </c>
      <c r="B2" s="85" t="str">
        <f>'AUTOS NOTA 321'!B2:C2</f>
        <v xml:space="preserve">089532655   APJ32492 </v>
      </c>
      <c r="C2" s="86"/>
    </row>
    <row r="3" spans="1:9" x14ac:dyDescent="0.25">
      <c r="A3" s="36" t="s">
        <v>1</v>
      </c>
      <c r="B3" s="100" t="str">
        <f>'AUTOS  NOTA 322'!B2:C2</f>
        <v>810013333002-20210012700</v>
      </c>
      <c r="C3" s="100"/>
    </row>
    <row r="4" spans="1:9" x14ac:dyDescent="0.25">
      <c r="A4" s="36" t="s">
        <v>2</v>
      </c>
      <c r="B4" s="100" t="str">
        <f>'AUTOS  NOTA 322'!B3:C3</f>
        <v>JUZGADO 7 ADMINISTRATIVO DE ARAUCA</v>
      </c>
      <c r="C4" s="100"/>
    </row>
    <row r="5" spans="1:9" x14ac:dyDescent="0.25">
      <c r="A5" s="36" t="s">
        <v>3</v>
      </c>
      <c r="B5" s="100"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100"/>
    </row>
    <row r="6" spans="1:9" ht="15" customHeight="1" x14ac:dyDescent="0.25">
      <c r="A6" s="36" t="s">
        <v>4</v>
      </c>
      <c r="B6" s="100"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100"/>
    </row>
    <row r="7" spans="1:9" x14ac:dyDescent="0.25">
      <c r="A7" s="36" t="s">
        <v>5</v>
      </c>
      <c r="B7" s="100" t="str">
        <f>'AUTOS  NOTA 322'!B6:C6</f>
        <v>LLAMADA EN GARANTIA</v>
      </c>
      <c r="C7" s="100"/>
    </row>
    <row r="8" spans="1:9" x14ac:dyDescent="0.25">
      <c r="A8" s="38" t="s">
        <v>119</v>
      </c>
      <c r="B8" s="100" t="str">
        <f>'AUTOS  NOTA 322'!B7:C8</f>
        <v>OMAR JULIÁN CÁRDENAS SILVA</v>
      </c>
      <c r="C8" s="100"/>
    </row>
    <row r="9" spans="1:9" ht="30" x14ac:dyDescent="0.25">
      <c r="A9" s="36" t="s">
        <v>69</v>
      </c>
      <c r="B9" s="98">
        <f>SUM(C11,C12,C14,C15,C17)</f>
        <v>1846000000</v>
      </c>
      <c r="C9" s="99"/>
    </row>
    <row r="10" spans="1:9" x14ac:dyDescent="0.25">
      <c r="A10" s="101" t="s">
        <v>70</v>
      </c>
      <c r="B10" s="90" t="s">
        <v>71</v>
      </c>
      <c r="C10" s="91"/>
    </row>
    <row r="11" spans="1:9" x14ac:dyDescent="0.25">
      <c r="A11" s="101"/>
      <c r="B11" s="37" t="s">
        <v>72</v>
      </c>
      <c r="C11" s="32"/>
    </row>
    <row r="12" spans="1:9" x14ac:dyDescent="0.25">
      <c r="A12" s="101"/>
      <c r="B12" s="37" t="s">
        <v>73</v>
      </c>
      <c r="C12" s="32"/>
    </row>
    <row r="13" spans="1:9" x14ac:dyDescent="0.25">
      <c r="A13" s="101"/>
      <c r="B13" s="90"/>
      <c r="C13" s="91"/>
    </row>
    <row r="14" spans="1:9" x14ac:dyDescent="0.25">
      <c r="A14" s="101"/>
      <c r="B14" s="37" t="s">
        <v>116</v>
      </c>
      <c r="C14" s="40">
        <v>858000000</v>
      </c>
    </row>
    <row r="15" spans="1:9" x14ac:dyDescent="0.25">
      <c r="A15" s="101"/>
      <c r="B15" s="37" t="s">
        <v>117</v>
      </c>
      <c r="C15" s="40">
        <v>988000000</v>
      </c>
      <c r="E15" t="s">
        <v>75</v>
      </c>
      <c r="F15" s="22">
        <v>0.7</v>
      </c>
    </row>
    <row r="16" spans="1:9" x14ac:dyDescent="0.25">
      <c r="A16" s="101"/>
      <c r="B16" s="90" t="s">
        <v>76</v>
      </c>
      <c r="C16" s="91"/>
      <c r="E16" t="s">
        <v>77</v>
      </c>
      <c r="F16" s="23">
        <v>0.3</v>
      </c>
      <c r="I16" s="25"/>
    </row>
    <row r="17" spans="1:9" x14ac:dyDescent="0.25">
      <c r="A17" s="101"/>
      <c r="B17" s="37"/>
      <c r="C17" s="41"/>
      <c r="F17" s="26"/>
      <c r="I17" s="25"/>
    </row>
    <row r="18" spans="1:9" ht="23.25" customHeight="1" x14ac:dyDescent="0.25">
      <c r="A18" s="39" t="s">
        <v>78</v>
      </c>
      <c r="B18" s="85" t="s">
        <v>77</v>
      </c>
      <c r="C18" s="86"/>
    </row>
    <row r="19" spans="1:9" ht="60" x14ac:dyDescent="0.25">
      <c r="A19" s="36" t="s">
        <v>80</v>
      </c>
      <c r="B19" s="92" t="s">
        <v>178</v>
      </c>
      <c r="C19" s="93"/>
    </row>
    <row r="20" spans="1:9" ht="15" customHeight="1" x14ac:dyDescent="0.25">
      <c r="A20" s="21" t="s">
        <v>81</v>
      </c>
      <c r="B20" s="87">
        <f>((C22+C23+C25+C26+C30+C28+C32+C34+C29+C33)-C37)*C36*C38</f>
        <v>455000000</v>
      </c>
      <c r="C20" s="87"/>
    </row>
    <row r="21" spans="1:9" x14ac:dyDescent="0.25">
      <c r="A21" s="7" t="s">
        <v>82</v>
      </c>
      <c r="B21" s="94" t="s">
        <v>71</v>
      </c>
      <c r="C21" s="95"/>
    </row>
    <row r="22" spans="1:9" x14ac:dyDescent="0.25">
      <c r="A22" s="96"/>
      <c r="B22" s="37" t="s">
        <v>72</v>
      </c>
      <c r="C22" s="32">
        <v>0</v>
      </c>
    </row>
    <row r="23" spans="1:9" x14ac:dyDescent="0.25">
      <c r="A23" s="97"/>
      <c r="B23" s="37" t="s">
        <v>73</v>
      </c>
      <c r="C23" s="32">
        <v>0</v>
      </c>
    </row>
    <row r="24" spans="1:9" x14ac:dyDescent="0.25">
      <c r="A24" s="97"/>
      <c r="B24" s="90" t="s">
        <v>74</v>
      </c>
      <c r="C24" s="91"/>
    </row>
    <row r="25" spans="1:9" x14ac:dyDescent="0.25">
      <c r="A25" s="97"/>
      <c r="B25" s="37" t="s">
        <v>116</v>
      </c>
      <c r="C25" s="32">
        <v>455000000</v>
      </c>
    </row>
    <row r="26" spans="1:9" ht="29.1" customHeight="1" x14ac:dyDescent="0.25">
      <c r="A26" s="97"/>
      <c r="B26" s="37" t="s">
        <v>118</v>
      </c>
      <c r="C26" s="32">
        <v>0</v>
      </c>
    </row>
    <row r="27" spans="1:9" x14ac:dyDescent="0.25">
      <c r="A27" s="97"/>
      <c r="B27" s="90" t="s">
        <v>148</v>
      </c>
      <c r="C27" s="91"/>
    </row>
    <row r="28" spans="1:9" x14ac:dyDescent="0.25">
      <c r="A28" s="97"/>
      <c r="B28" s="37" t="s">
        <v>167</v>
      </c>
      <c r="C28" s="32">
        <v>0</v>
      </c>
    </row>
    <row r="29" spans="1:9" x14ac:dyDescent="0.25">
      <c r="A29" s="97"/>
      <c r="B29" s="37" t="s">
        <v>72</v>
      </c>
      <c r="C29" s="32">
        <v>0</v>
      </c>
    </row>
    <row r="30" spans="1:9" x14ac:dyDescent="0.25">
      <c r="A30" s="97"/>
      <c r="B30" s="37" t="s">
        <v>73</v>
      </c>
      <c r="C30" s="32">
        <v>0</v>
      </c>
    </row>
    <row r="31" spans="1:9" x14ac:dyDescent="0.25">
      <c r="A31" s="97"/>
      <c r="B31" s="90" t="s">
        <v>149</v>
      </c>
      <c r="C31" s="91"/>
    </row>
    <row r="32" spans="1:9" x14ac:dyDescent="0.25">
      <c r="A32" s="97"/>
      <c r="B32" s="37"/>
      <c r="C32" s="32"/>
    </row>
    <row r="33" spans="1:3" x14ac:dyDescent="0.25">
      <c r="A33" s="97"/>
      <c r="B33" s="37" t="s">
        <v>72</v>
      </c>
      <c r="C33" s="32">
        <v>0</v>
      </c>
    </row>
    <row r="34" spans="1:3" x14ac:dyDescent="0.25">
      <c r="A34" s="97"/>
      <c r="B34" s="37" t="s">
        <v>73</v>
      </c>
      <c r="C34" s="32">
        <v>0</v>
      </c>
    </row>
    <row r="35" spans="1:3" x14ac:dyDescent="0.25">
      <c r="A35" s="97"/>
      <c r="B35" s="90" t="s">
        <v>136</v>
      </c>
      <c r="C35" s="91"/>
    </row>
    <row r="36" spans="1:3" x14ac:dyDescent="0.25">
      <c r="A36" s="97"/>
      <c r="B36" s="37" t="s">
        <v>152</v>
      </c>
      <c r="C36" s="33">
        <v>1</v>
      </c>
    </row>
    <row r="37" spans="1:3" x14ac:dyDescent="0.25">
      <c r="A37" s="97"/>
      <c r="B37" s="37" t="s">
        <v>137</v>
      </c>
      <c r="C37" s="34">
        <v>0</v>
      </c>
    </row>
    <row r="38" spans="1:3" x14ac:dyDescent="0.25">
      <c r="A38" s="97"/>
      <c r="B38" s="37" t="s">
        <v>155</v>
      </c>
      <c r="C38" s="33">
        <v>1</v>
      </c>
    </row>
    <row r="39" spans="1:3" x14ac:dyDescent="0.25">
      <c r="A39" s="24" t="s">
        <v>83</v>
      </c>
      <c r="B39" s="87">
        <f>IFERROR(B20*(VLOOKUP(B18,E15:F17,2,0)),16666)</f>
        <v>136500000</v>
      </c>
      <c r="C39" s="87"/>
    </row>
    <row r="40" spans="1:3" ht="93" customHeight="1" x14ac:dyDescent="0.25">
      <c r="A40" s="36" t="s">
        <v>150</v>
      </c>
      <c r="B40" s="88" t="s">
        <v>179</v>
      </c>
      <c r="C40" s="89"/>
    </row>
    <row r="41" spans="1:3" ht="211.5" customHeight="1" x14ac:dyDescent="0.25">
      <c r="A41" s="36" t="s">
        <v>84</v>
      </c>
      <c r="B41" s="83" t="s">
        <v>177</v>
      </c>
      <c r="C41" s="84"/>
    </row>
    <row r="42" spans="1:3" ht="26.1" customHeight="1" x14ac:dyDescent="0.25">
      <c r="A42" s="43" t="s">
        <v>141</v>
      </c>
      <c r="B42" s="43"/>
      <c r="C42" s="43"/>
    </row>
    <row r="43" spans="1:3" x14ac:dyDescent="0.25">
      <c r="A43" s="42" t="s">
        <v>142</v>
      </c>
      <c r="B43" s="82" t="s">
        <v>180</v>
      </c>
      <c r="C43" s="82"/>
    </row>
    <row r="44" spans="1:3" ht="41.1" customHeight="1" x14ac:dyDescent="0.25">
      <c r="A44" s="42" t="s">
        <v>140</v>
      </c>
      <c r="B44" s="82" t="s">
        <v>181</v>
      </c>
      <c r="C44" s="8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8" t="s">
        <v>85</v>
      </c>
      <c r="B1" s="78"/>
      <c r="C1" s="78"/>
    </row>
    <row r="2" spans="1:3" x14ac:dyDescent="0.25">
      <c r="A2" s="20" t="s">
        <v>29</v>
      </c>
      <c r="B2" s="68" t="str">
        <f>'AUTOS NOTA 324'!B2:C2</f>
        <v xml:space="preserve">089532655   APJ32492 </v>
      </c>
      <c r="C2" s="69"/>
    </row>
    <row r="3" spans="1:3" x14ac:dyDescent="0.25">
      <c r="A3" s="5" t="s">
        <v>1</v>
      </c>
      <c r="B3" s="64" t="str">
        <f>'AUTOS  NOTA 322'!B2:C2</f>
        <v>810013333002-20210012700</v>
      </c>
      <c r="C3" s="64"/>
    </row>
    <row r="4" spans="1:3" x14ac:dyDescent="0.25">
      <c r="A4" s="5" t="s">
        <v>2</v>
      </c>
      <c r="B4" s="64" t="str">
        <f>'AUTOS  NOTA 322'!B3:C3</f>
        <v>JUZGADO 7 ADMINISTRATIVO DE ARAUCA</v>
      </c>
      <c r="C4" s="64"/>
    </row>
    <row r="5" spans="1:3" x14ac:dyDescent="0.25">
      <c r="A5" s="5" t="s">
        <v>3</v>
      </c>
      <c r="B5" s="64"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64"/>
    </row>
    <row r="6" spans="1:3" ht="15" customHeight="1" x14ac:dyDescent="0.25">
      <c r="A6" s="5" t="s">
        <v>4</v>
      </c>
      <c r="B6" s="64"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64"/>
    </row>
    <row r="7" spans="1:3" ht="15" customHeight="1" x14ac:dyDescent="0.25">
      <c r="A7" s="5" t="s">
        <v>5</v>
      </c>
      <c r="B7" s="64" t="str">
        <f>'AUTOS  NOTA 322'!B6:C6</f>
        <v>LLAMADA EN GARANTIA</v>
      </c>
      <c r="C7" s="64"/>
    </row>
    <row r="8" spans="1:3" ht="15" customHeight="1" x14ac:dyDescent="0.25">
      <c r="A8" s="31" t="s">
        <v>119</v>
      </c>
      <c r="B8" s="64" t="str">
        <f>'AUTOS  NOTA 322'!B7:C8</f>
        <v>OMAR JULIÁN CÁRDENAS SILVA</v>
      </c>
      <c r="C8" s="64"/>
    </row>
    <row r="9" spans="1:3" ht="18.95" customHeight="1" x14ac:dyDescent="0.25">
      <c r="A9" s="5" t="s">
        <v>120</v>
      </c>
      <c r="B9" s="64"/>
      <c r="C9" s="64"/>
    </row>
    <row r="10" spans="1:3" x14ac:dyDescent="0.25">
      <c r="A10" s="7" t="s">
        <v>82</v>
      </c>
      <c r="B10" s="104">
        <f>'AUTOS NOTA 324'!B20:C20</f>
        <v>455000000</v>
      </c>
      <c r="C10" s="104"/>
    </row>
    <row r="11" spans="1:3" x14ac:dyDescent="0.25">
      <c r="A11" s="7" t="s">
        <v>139</v>
      </c>
      <c r="B11" s="105">
        <f>'AUTOS NOTA 324'!B39:C39</f>
        <v>136500000</v>
      </c>
      <c r="C11" s="64"/>
    </row>
    <row r="12" spans="1:3" ht="30" x14ac:dyDescent="0.25">
      <c r="A12" s="7" t="s">
        <v>86</v>
      </c>
      <c r="B12" s="102"/>
      <c r="C12" s="103"/>
    </row>
    <row r="13" spans="1:3" ht="45" x14ac:dyDescent="0.25">
      <c r="A13" s="5" t="s">
        <v>87</v>
      </c>
      <c r="B13" s="64"/>
      <c r="C13" s="64"/>
    </row>
    <row r="14" spans="1:3" ht="45" x14ac:dyDescent="0.25">
      <c r="A14" s="5" t="s">
        <v>88</v>
      </c>
      <c r="B14" s="64"/>
      <c r="C14" s="64"/>
    </row>
    <row r="15" spans="1:3" x14ac:dyDescent="0.25">
      <c r="A15" s="5" t="s">
        <v>89</v>
      </c>
      <c r="B15" s="6"/>
      <c r="C15" s="6"/>
    </row>
    <row r="16" spans="1:3" x14ac:dyDescent="0.25">
      <c r="A16" s="7" t="s">
        <v>90</v>
      </c>
      <c r="B16" s="64"/>
      <c r="C16" s="64"/>
    </row>
    <row r="17" spans="1:3" x14ac:dyDescent="0.25">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(ALLIANZ COLOMBIA)</cp:lastModifiedBy>
  <cp:revision/>
  <dcterms:created xsi:type="dcterms:W3CDTF">2020-12-07T14:41:17Z</dcterms:created>
  <dcterms:modified xsi:type="dcterms:W3CDTF">2024-07-25T15:52:34Z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