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codeName="ThisWorkbook"/>
  <mc:AlternateContent xmlns:mc="http://schemas.openxmlformats.org/markup-compatibility/2006">
    <mc:Choice Requires="x15">
      <x15ac:absPath xmlns:x15ac="http://schemas.microsoft.com/office/spreadsheetml/2010/11/ac" url="https://allianzms-my.sharepoint.com/personal/yuli_cupasachoa_allianz_co/Documents/OUTSORCINGS/RESTO DEL PAIS/DR GUSTAVO HERRERA/Pedro Abel Cárdenas Amador/"/>
    </mc:Choice>
  </mc:AlternateContent>
  <xr:revisionPtr revIDLastSave="0" documentId="8_{7F187977-FA46-44F7-A0E5-5E40EE9F9D46}" xr6:coauthVersionLast="47" xr6:coauthVersionMax="47" xr10:uidLastSave="{00000000-0000-0000-0000-000000000000}"/>
  <bookViews>
    <workbookView xWindow="-120" yWindow="-120" windowWidth="19440" windowHeight="14880" activeTab="4" xr2:uid="{00000000-000D-0000-FFFF-FFFF00000000}"/>
  </bookViews>
  <sheets>
    <sheet name="AUTOS  NOTA 322" sheetId="1" r:id="rId1"/>
    <sheet name="AUTOS NOTA 321" sheetId="7" r:id="rId2"/>
    <sheet name="AUTOS NOTA 324" sheetId="8" r:id="rId3"/>
    <sheet name="TASACION " sheetId="10" state="hidden" r:id="rId4"/>
    <sheet name="AUTOS NOTA 325" sheetId="9" r:id="rId5"/>
    <sheet name="Hoja2" sheetId="6" state="hidden" r:id="rId6"/>
  </sheets>
  <externalReferences>
    <externalReference r:id="rId7"/>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0" i="8" l="1"/>
  <c r="B39" i="8" s="1"/>
  <c r="B10" i="9" l="1"/>
  <c r="B2" i="8" l="1"/>
  <c r="B2" i="9" s="1"/>
  <c r="B8" i="9" l="1"/>
  <c r="B7" i="9"/>
  <c r="B6" i="9"/>
  <c r="B5" i="9"/>
  <c r="B4" i="9"/>
  <c r="B3" i="9"/>
  <c r="B8" i="8"/>
  <c r="B7" i="8"/>
  <c r="B6" i="8"/>
  <c r="B5" i="8"/>
  <c r="B4" i="8"/>
  <c r="B3" i="8"/>
  <c r="B8" i="7"/>
  <c r="B4" i="7" l="1"/>
  <c r="B5" i="7"/>
  <c r="B6" i="7"/>
  <c r="B7" i="7"/>
  <c r="B3" i="7"/>
  <c r="B9" i="8"/>
  <c r="B11" i="9" l="1"/>
</calcChain>
</file>

<file path=xl/sharedStrings.xml><?xml version="1.0" encoding="utf-8"?>
<sst xmlns="http://schemas.openxmlformats.org/spreadsheetml/2006/main" count="247" uniqueCount="182">
  <si>
    <t>SOLICITUD DE ANTECEDENTES -ABOGADO EXTERNO-</t>
  </si>
  <si>
    <t>Radicado(23 digitos)</t>
  </si>
  <si>
    <t>Juzgado</t>
  </si>
  <si>
    <t>Demandado</t>
  </si>
  <si>
    <t xml:space="preserve">Demandante </t>
  </si>
  <si>
    <t>Tipo de vinculacion compañía</t>
  </si>
  <si>
    <t xml:space="preserve">Tipo de perjucio </t>
  </si>
  <si>
    <t xml:space="preserve">Domicilio </t>
  </si>
  <si>
    <t xml:space="preserve">Telefono </t>
  </si>
  <si>
    <t>Correo electronico</t>
  </si>
  <si>
    <t xml:space="preserve">Estado Civil </t>
  </si>
  <si>
    <t xml:space="preserve">Fecha de nacimiento </t>
  </si>
  <si>
    <t xml:space="preserve">Fecha de defuncion </t>
  </si>
  <si>
    <t xml:space="preserve">Situcion Laboral </t>
  </si>
  <si>
    <t xml:space="preserve">Ocupado-trabajador cuenta ajena </t>
  </si>
  <si>
    <t xml:space="preserve">Profesion </t>
  </si>
  <si>
    <t xml:space="preserve">Ingresos Netos </t>
  </si>
  <si>
    <t xml:space="preserve">Condicion </t>
  </si>
  <si>
    <t xml:space="preserve">Motociclista </t>
  </si>
  <si>
    <t>Fecha de los hechos</t>
  </si>
  <si>
    <t>Fecha de solicitud audiencia prejudicial</t>
  </si>
  <si>
    <t>Fecha de audiencia prejudicial</t>
  </si>
  <si>
    <t>AMPARO A AFECTAR</t>
  </si>
  <si>
    <t>Asegurado</t>
  </si>
  <si>
    <t>Nit Asegurado</t>
  </si>
  <si>
    <t>Placa vehículo asegurado (si aplica)</t>
  </si>
  <si>
    <t>Fecha de asignación</t>
  </si>
  <si>
    <t>Fecha de notificación</t>
  </si>
  <si>
    <t>REMISION DE ANTECEDENTES - ABOGADO INTERNO-</t>
  </si>
  <si>
    <t>SINIESTRO - APLICATIVO</t>
  </si>
  <si>
    <t>PÓLIZA</t>
  </si>
  <si>
    <t>VALOR ASEGURADO</t>
  </si>
  <si>
    <t>MODALIDAD</t>
  </si>
  <si>
    <t xml:space="preserve">VIGENCIA </t>
  </si>
  <si>
    <t xml:space="preserve">SINIESTRO DENTRO DE LA VIGENCIA? </t>
  </si>
  <si>
    <t>SI</t>
  </si>
  <si>
    <t>CARTERA A DÍA</t>
  </si>
  <si>
    <t>COASEGURO</t>
  </si>
  <si>
    <t>PROPIO</t>
  </si>
  <si>
    <t xml:space="preserve">ASEGURADORAS  </t>
  </si>
  <si>
    <t xml:space="preserve">% DE PARTICIPACION </t>
  </si>
  <si>
    <t>REASEGURO- SUPERA LOS $500M-</t>
  </si>
  <si>
    <t>LARGE GLOSSES</t>
  </si>
  <si>
    <t>MOTIVO DE LA DEMANDA</t>
  </si>
  <si>
    <t xml:space="preserve">OFRECIENTO AUTOS </t>
  </si>
  <si>
    <t>NO</t>
  </si>
  <si>
    <t>OFRECIENTO VALOR</t>
  </si>
  <si>
    <t xml:space="preserve">RECOSTRUCCION ACCIDENTE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</si>
  <si>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</si>
  <si>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</si>
  <si>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</si>
  <si>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</si>
  <si>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</si>
  <si>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</si>
  <si>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Ausencia de prueba del hecho generador de responsabilidad.</t>
  </si>
  <si>
    <t>• Aplicación de la limitación de responsabilidad por razón del deducible a cargo del asegurado.</t>
  </si>
  <si>
    <t>• Exclusiones  de confomidad a la Póliza</t>
  </si>
  <si>
    <t>Otras</t>
  </si>
  <si>
    <t>OBJECION -Marque con una (x)</t>
  </si>
  <si>
    <t>No prueba de responsabilidad.</t>
  </si>
  <si>
    <t>Fuerza mayor y caso fortuito.</t>
  </si>
  <si>
    <t>Culpa exclusiva de un tercero.</t>
  </si>
  <si>
    <t>Culpa exclusiva de la víctima</t>
  </si>
  <si>
    <t>Exclusiones de póliza</t>
  </si>
  <si>
    <t>Vehículo no asegurado</t>
  </si>
  <si>
    <t>Interes asegurable</t>
  </si>
  <si>
    <t>Prescripción de las acciones derivadas del contrato de seguros</t>
  </si>
  <si>
    <t>Infraseguro</t>
  </si>
  <si>
    <t>INFORME INICIAL-ABOGADO EXTERNO-</t>
  </si>
  <si>
    <t>Valor de las pretensiones totales de la demanda (en pesos no en SMMLV)</t>
  </si>
  <si>
    <t>Perjuicios reclamados  (en pesos no en SMMLV)</t>
  </si>
  <si>
    <t>Patrimoniales</t>
  </si>
  <si>
    <t>Lucro Cesante</t>
  </si>
  <si>
    <t>Daño Emergente</t>
  </si>
  <si>
    <t>Extrapatrimoniales</t>
  </si>
  <si>
    <t>PROBABLE</t>
  </si>
  <si>
    <t>DAÑOS MATERIALES</t>
  </si>
  <si>
    <t>EVENTUAL</t>
  </si>
  <si>
    <t>Clasificación Contingencia</t>
  </si>
  <si>
    <t>REMOTO</t>
  </si>
  <si>
    <t>Concepto del Abogado sobre la Contingencia:(Se debe indicar las razones por las cuales se considera que el proceso es Eventual Remoto o Probable.)</t>
  </si>
  <si>
    <t>Valor Contingencia: ( en pesos). Cuanto vale perder o negociar el caso por un valor que debe estar dentro del valor asegurado( con criterios jurisprudenciales)</t>
  </si>
  <si>
    <t>VALOR CONTINGENCIA</t>
  </si>
  <si>
    <t>Reserva propuesta</t>
  </si>
  <si>
    <t>Defensa de la Aseguradora: (Enumerar y enunciar las excepciones propuestas demanda y/o llamamiento )</t>
  </si>
  <si>
    <t>INFORME ABOGADO INTERNO</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</si>
  <si>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</si>
  <si>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</si>
  <si>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</si>
  <si>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</si>
  <si>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</si>
  <si>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</si>
  <si>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CLASE DE REASEGURO</t>
  </si>
  <si>
    <t>Acompañante motorista</t>
  </si>
  <si>
    <t>OCURRENCIA</t>
  </si>
  <si>
    <t>CEDIDO</t>
  </si>
  <si>
    <t>FACULTATIVO</t>
  </si>
  <si>
    <t xml:space="preserve">Objetado por la Compañía </t>
  </si>
  <si>
    <t xml:space="preserve">Ciclista </t>
  </si>
  <si>
    <t>CLAIMS MADE</t>
  </si>
  <si>
    <t>ACEPTADO</t>
  </si>
  <si>
    <t>AUTOMATICO</t>
  </si>
  <si>
    <t>Pretensiones elevadas- reclamación Compañía</t>
  </si>
  <si>
    <t>Ocupado - Autonomo</t>
  </si>
  <si>
    <t>Cliclista vehículo</t>
  </si>
  <si>
    <t>SUNSET</t>
  </si>
  <si>
    <t>Ofrecimiento muy bajo-reclamación Compañía</t>
  </si>
  <si>
    <t xml:space="preserve">Tareas del hogar </t>
  </si>
  <si>
    <t>DESCUBREMIENTO</t>
  </si>
  <si>
    <t xml:space="preserve">Nuevos reclamantes </t>
  </si>
  <si>
    <t>Pendiente acceder al mercado laboral -pedir a nino</t>
  </si>
  <si>
    <t>Ocupante vehículo</t>
  </si>
  <si>
    <t>Respuesta extemporanea</t>
  </si>
  <si>
    <t>Pasajero servicio publico</t>
  </si>
  <si>
    <t xml:space="preserve">Sin reclamación previa </t>
  </si>
  <si>
    <t xml:space="preserve">Vida/RC medica- aviso de siniestro sin tramite </t>
  </si>
  <si>
    <t>Daño moral</t>
  </si>
  <si>
    <t>Daño a la salud</t>
  </si>
  <si>
    <t>Daño a la Salud que podría interpretarse como daño a la vida de relación</t>
  </si>
  <si>
    <t>INTERVINIENTE</t>
  </si>
  <si>
    <t>CONTINGENCIA</t>
  </si>
  <si>
    <t>LLAMADA EN GARANTIA</t>
  </si>
  <si>
    <t>DEMANDA DIRECTA</t>
  </si>
  <si>
    <t>RCE HOMICIDIO</t>
  </si>
  <si>
    <t>RCE HOMICIDIO-LESION</t>
  </si>
  <si>
    <t>RCE + DAÑOS MATERIALES</t>
  </si>
  <si>
    <t>RCC HOMICIDIO</t>
  </si>
  <si>
    <t>RCC HOMICIDIO-LESION</t>
  </si>
  <si>
    <t>PERDIDA PARCIAL DAÑOS</t>
  </si>
  <si>
    <t>PÉRDIDA PARCIAL HURTO</t>
  </si>
  <si>
    <t>PÉRDIDA TOTAL DAÑOS</t>
  </si>
  <si>
    <t>SUSTRACCIÓN TOTAL</t>
  </si>
  <si>
    <t xml:space="preserve">Numero de identificacion </t>
  </si>
  <si>
    <t>Numero de Lesionados y/o fallecidos  según IPAT</t>
  </si>
  <si>
    <t>No. Póliza vinculada</t>
  </si>
  <si>
    <r>
      <t xml:space="preserve">Fecha de contestacion 
*Recomendación: </t>
    </r>
    <r>
      <rPr>
        <sz val="11"/>
        <color theme="1"/>
        <rFont val="Calibri"/>
        <family val="2"/>
        <scheme val="minor"/>
      </rPr>
      <t>Fecha máxima para contestar la demanda acorde a lo estiúlado en la norma.</t>
    </r>
  </si>
  <si>
    <t>OTROS</t>
  </si>
  <si>
    <t>DEDUCIBLE</t>
  </si>
  <si>
    <t>INTERVINIENTE -Nombre de lesionado o muerto (s) del proceso</t>
  </si>
  <si>
    <t>Reserva CIA</t>
  </si>
  <si>
    <t xml:space="preserve">COMENTARIOS </t>
  </si>
  <si>
    <t xml:space="preserve">VISTO BUENO ABOGADO INTERNO </t>
  </si>
  <si>
    <t>VISTO BUENO ABOGADO INTERNO?</t>
  </si>
  <si>
    <t xml:space="preserve">SI </t>
  </si>
  <si>
    <t>ALLIANZ</t>
  </si>
  <si>
    <t xml:space="preserve">Edad al momento del siniestro </t>
  </si>
  <si>
    <t>Peaton</t>
  </si>
  <si>
    <r>
      <t>Breve resumen de los hechos
*Recomendaciones:</t>
    </r>
    <r>
      <rPr>
        <sz val="11"/>
        <color theme="1"/>
        <rFont val="Calibri"/>
        <family val="2"/>
        <scheme val="minor"/>
      </rPr>
      <t xml:space="preserve"> Establecer las circunstancias de tiempo, modo y lugar, fecha del siniestro, placa del vh asegurado y terceros afectados, nombres de los lesionados (pcl-entidad que emite la pcl- días de incapacidad, lesiones) y muertos. Dentro del material probatorio identificar el grado de responsabilidad (IPAT, fallo contravencional). Procure no transcribir los hechos de la demanda, este espacio tiene como finalidad mostrar un panorama de los hechos.</t>
    </r>
  </si>
  <si>
    <t>RCE DAÑOS MATERIALES</t>
  </si>
  <si>
    <t>DAÑOS VEHICULO ASEGURADO</t>
  </si>
  <si>
    <t>Observaciones sobre el valor de la contingencia: (Se debe explicar como se aterrizaron las pretensiones.) si el caso es de daños indicar el valor comercial del vh</t>
  </si>
  <si>
    <t>NO APLICA</t>
  </si>
  <si>
    <t>COASEGURO RETENCION ALLIANZ (%)</t>
  </si>
  <si>
    <t xml:space="preserve">RCE LESIONES </t>
  </si>
  <si>
    <t>RCC LESIONES</t>
  </si>
  <si>
    <t>CONCURRENCIA</t>
  </si>
  <si>
    <t>NACIÓN – MINISTERIO DEL INTERIOR – UNIDAD NACIONAL DE PROTECCIÓN, LA UNIÓN TEMPORAL ESQUEMAS DE PROTECCIÓN 2020 COMPUESTA POR LAS EMPRESAS PROSEGUR VIGILANCIA Y SEGURIDAD PRIVADA LTDA., GRANADINA VIGILANCIA LTDA. Y SU OPORTUNO SERVICIO LTDA.; LA UNIÓN TEMPORAL NEORENT, COMPUESTA POR NEORENTING SAS Y ADMINISTRACIÓN OPERATIVA AUTOMOTRIZ SAS; Y EL BANCO DE BOGOTÁ</t>
  </si>
  <si>
    <t>PEDRO ABEL CÁRDENAS AMADOR (PADRE); MARÍA ISABEL MALDONADO PARRA (MADRASTRA); JULIO CESAR HIGUERA SILVA (HERMANO); JAIRO HIGUERA SILVA (HERMANO); EDGAR JAVIER HIGUERA SILVA (HERMANO); SANDRA CÁRDENAS SILVA (HERMANA) ALEXANDER CÁRDENAS SILVA (HERMANO); EVERSON FELIPE HIGUERA SUAREZ (SOBRINO); GERSON ANDRÉS HIGUERA SUAREZ (SOBRINO); EDWAR SAIR BERNAL CARDENAS (SOBRINO); YERALDIN ALEXANDRA BERNAL CARDENAS (SOBRINA); KAREN LISETH CÁRDENAS BARRERA (SOBRINO); LIAN ALEXANDER CÁRDENAS BARRERA (SOBRINO)</t>
  </si>
  <si>
    <t>OMAR JULIÁN CÁRDENAS SILVA</t>
  </si>
  <si>
    <t>SOLTERO</t>
  </si>
  <si>
    <t>ESCOLTA</t>
  </si>
  <si>
    <t>3 DE FEBRERO DE 2020</t>
  </si>
  <si>
    <t>19 DE AGOSTO DE 2021</t>
  </si>
  <si>
    <t>6 DE OCTUBRE DE 2021</t>
  </si>
  <si>
    <t>El señor OMAR JULIÁN CÁRDENAS SILVA se desempeñaba como escolta al servicio de la UNIÓN TEMPORAL ESQUEMA DE PROTECCIÓN 2020 desde el 19 de octubre de 2020; En el marco de dicha relación de carácter laboral, se le ordenó brindar sus servicios como escolta a la UNIDAD NACIONAL DE PROTECCIÓN - UNP, siendo asignado al esquema de protección del señor ANDERSON RODRÍGUEZ RODRÍGUEZ en el municipio de Arauca.
El esquema de seguridad de RODRÍGUEZ RODRÍGUEZ incluía el vehículo automotor de placas FOZ 760 el cual había sido arrendado a  la UNP por parte de la UNIÓN TEMPORAL NEORENT y, a su vez dicho vehículo era objeto de un contrato de leasing entre el BANCO DE BOGOTÁ S.A. y ADMINISTRACIÓN OPERATIVA AUTOMOTRIZ S.A.S., uno de los integrantes de la UNIÓN TEMPORAL NEORENT.
El 3 de febrero de 2020, sobre las 10:50 pm sobre la vía Arauquita-Saravena, el vehículo FOZ 760 en el que se encontraba el señor OMAR JULIÁN CÁRDENAS SILVA en su calidad de escolta, colisiona contra un árbol generando su deceso y el de otras dos personas; El extremo activo del litigio manifiesta que el accidente se debió a las malas condiciones del vehículo que ya habían sido advertidas previamente por su conductor.</t>
  </si>
  <si>
    <t>BANCO DE BOGOTÁ S.A.</t>
  </si>
  <si>
    <t xml:space="preserve">860.002.964-4 </t>
  </si>
  <si>
    <t>FOZ 760</t>
  </si>
  <si>
    <t>31 DE ENERO DE 1992</t>
  </si>
  <si>
    <t>28 AÑOS</t>
  </si>
  <si>
    <t>3 MUERTOS Y 2 LESIONADOS</t>
  </si>
  <si>
    <t>SARAVENA</t>
  </si>
  <si>
    <t>JUZGADO 7 ADMINISTRATIVO DE ARAUCA</t>
  </si>
  <si>
    <t>810013333002-20210012700</t>
  </si>
  <si>
    <t xml:space="preserve">089532655   APJ32492 </t>
  </si>
  <si>
    <t>22523021/348</t>
  </si>
  <si>
    <t>01/09/2019 hasta las 24:00 horas del
31/08/2020</t>
  </si>
  <si>
    <t>La contingencia se estima como eventual como quiera que la póliza presta cobertura tanto temporal como material y, la responsabilidad del asegurado depende de la valoración probatoria que realice el Despacho respecto de las obligaciones contenidas en el contrato de leasing y un informe en el cual se atribuye el exceso de velocidad como causa del accidente.
En primer término debe mencionarse que, la póliza 22523021/348 presta cobertura temporal como quiera que la misma se pactó bajo la modalidad de "ocurrencia" con una vigencia entre el 1 de septiembre de 2019 hasta el 31 de agosto de 2020 y, los hechos objeto de litigio tuvieron lugar el 3 de febrero de 2020; En cuanto a la cobertura material encontramos que no opera ninguna de las exclusiones de la póliza y los ocuopantes se encuentran cubiertos por los amparos concedidos, por lo que el negocio aseguraticio presta cobertura material.
En cuanto a la responsabilidad del asegurado, debe indicarse que de conformidad con las cláusulas décimo tercera y décimo cuarta del contrato de leasing celebrado entre el BANCO DE BOGOTÁ (asegurado) y AOA S.A.S. (tomador y locatario), la responsabilidad exclusiva por los daños que cause el vehículo, así como su guarda y cuidado recaen exclusivamente en AOA, situación que exime de responsabilidad al BANCO DE BOGOTÁ, llamante y asegurado; Adicionalmente, pese a que no obra en el expediente IPAT, si se encuentra un informe de medicina legal rendido horas después del insuceso, el cual le atribuye el accidente al exceso de velocidad, situación que se identifica como el hecho exclusivo y determinante de un tercero y que operaría como eximente de responsabilidad en el caso concreto para todos los demandados, por lo que en todo caso la determinación de responsabilidad depende de la valoración probatoria que sobre los dos aspectos mencionados realice el Despacho. Lo anterior sin perjuicio del carácter contingente del proceso.
Nota: En la póliza se refleja como asegurado el Banco de Bogotá únicamente, no obstante lo anterior, el vehículo FOZ 760 tiene un leasing a favor de la empresa AOA S.A.S. Por favor confirmar si dentro de los asegurados se incluye el locatario por ser quien tiene el manejo y la guarda exclusiva del vehículo.</t>
  </si>
  <si>
    <t>EXCEPCIONES FRENTE A LA DEMANDA:
- Falta de jurisdicción y/o competencia.
- Falta de legitimación material en la causa respecto del Banco de Bogotá.
- Inexistencia de relación de causalidad entre el daño o perjuicio alegado por la parte actora y la conducta del Banco de Bogotá S.S. - No configuración del nexo de causalidad por el hecho exclusivo y determinante de un tercero.
- Concurrencia de culpas.
- Improcedencia  de los perjuicios a título de daño moral. 
- Improcedencia  de los perjuicios a título de daño a la salud - daño a la vida relación. 
- Excepciones planteadas por quien formuló el llamamiento en garantía a mi representada.
- Genérica e innominada.
EXCEPCIONES FRENTE AL LLAMAMIENTO EN GARANTÍA:
-Inexigibilidad de obligación indemnizatoria a cargo de mi prohijada por la no realización del riesgo asegurado en la póliza No. 22523021/348.
- Inaplicabilidad de la cobertura de la póliza No. 22523021/348 al encontrarse acreditadas tres de las exclusiones propias del negocio aseguraticio.
- Límite máximo de responsabilidad y disponibilidad del valor asegurado de la póliza o. 22523021/348.
- Carácter meramente indemnizatorio que revisten los contratos de seguro.
- Disponibilidad del valor asegurado. 
- Pago por reembolso.
- Genérica y otras.
Nota: Comosolicitud probatoria, se realizó la petición al tomador; aún no han respondido formalmente pero indicaron por teléfono que nunca notificaron el subarriendo.</t>
  </si>
  <si>
    <t>Como liquidación objetiva del perjuicio se fija la suma de $455.000.000, a los cuales se llegó de la siguiente forma:
- No se solicitaron perjuicios materiales en la demanda, por tanto la suma para daño emergente y lucro cesante se deja en 0.
- Si bien se solicitó daño a la vida en relación por parte de los demandantes, lo cierto es que ninguno de ellos fue víctima directa del hecho presuntamente dañoso por lo que no habría lugar a tal reconocimiento de conformidad con la jurisprudencia del Consejo de Estado, de modo que se deja en 0.
- En cuanto al daño moral, se reconocen solo 350 SMLMV equivalentes a la suma de $455.000.000, como quiera que solo dicho monto corresponde a la eventual indemnización que se reconocería a los demandantes cuyo perjuicio moral se presume (padre y 5 hermanos), siendo indiferentes para esta liquidación los montos deprecados por los sobrinos y madrastra por no encontrarse hasta el momento prueba siquiera sumaria de la relación afectiva.</t>
  </si>
  <si>
    <t xml:space="preserve"> pese a que no obra en el expediente IPAT, si se encuentra un informe de medicina legal rendido horas después del insuceso, el cual le atribuye el accidente al exceso de velocidad, situación que se identifica como el hecho exclusivo y determinante de un tercero y que operaría como eximente de responsabilidad en el caso concreto para todos los demandados, frente a la cobertura, ALLIANZ sugiere que este debe extenderse a ADMINISTRACION OPERATIVA AUTOMOTRIZ SA (AoA)  adjunto correo de suscripcion-. </t>
  </si>
  <si>
    <t xml:space="preserve">DESDE PENAL NO SE HA REALIZADO ACERCAMIENTO POR EL FALLECIMIENTO DE OMAR JULIAN CARNEAS, NO OBSTANTE, LAS PRETENSIONES DE LA PARTE DTE SON EXCESIVAS POR LO CUAL, NO CONSIDERO APROPIADO HACER ACERCAMIENTOS YA QUE NUESTRA RESERVA ESTA COMO EVENTUAL, DE IGUAL FORMA, INFORMO QUE VERIFICANDO EL ARBOL GENEALOGICO NO HAY MÁS FAMILIA A LA INDICADA EN ESTE PROCESO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</si>
</sst>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 #,##0;[Red]\-&quot;$&quot;\ #,##0"/>
    <numFmt numFmtId="42" formatCode="_-&quot;$&quot;\ * #,##0_-;\-&quot;$&quot;\ * #,##0_-;_-&quot;$&quot;\ * &quot;-&quot;_-;_-@_-"/>
  </numFmts>
  <fonts count="8"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u/>
      <sz val="11"/>
      <color theme="10"/>
      <name val="Calibri"/>
      <family val="2"/>
      <scheme val="minor"/>
    </font>
  </fonts>
  <fills count="8">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s>
  <cellStyleXfs count="4">
    <xf numFmtId="0" fontId="0" fillId="0" borderId="0"/>
    <xf numFmtId="42" fontId="1" fillId="0" borderId="0" applyFont="0" applyFill="0" applyBorder="0" applyAlignment="0" applyProtection="0"/>
    <xf numFmtId="9" fontId="1" fillId="0" borderId="0" applyFont="0" applyFill="0" applyBorder="0" applyAlignment="0" applyProtection="0"/>
    <xf numFmtId="0" fontId="7" fillId="0" borderId="0" applyNumberFormat="0" applyFill="0" applyBorder="0" applyAlignment="0" applyProtection="0"/>
  </cellStyleXfs>
  <cellXfs count="106">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0" fontId="0" fillId="0" borderId="1" xfId="0" applyBorder="1" applyAlignment="1">
      <alignment horizontal="justify" vertical="top"/>
    </xf>
    <xf numFmtId="0" fontId="2" fillId="0" borderId="1" xfId="0"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center" vertical="top"/>
    </xf>
    <xf numFmtId="0" fontId="0" fillId="0" borderId="1" xfId="0" applyBorder="1" applyAlignment="1">
      <alignment vertical="top" wrapText="1"/>
    </xf>
    <xf numFmtId="0" fontId="6" fillId="0" borderId="1" xfId="0" applyFont="1" applyBorder="1" applyAlignment="1">
      <alignment vertical="top" wrapText="1"/>
    </xf>
    <xf numFmtId="0" fontId="0" fillId="0" borderId="3" xfId="0" applyBorder="1" applyAlignment="1">
      <alignment vertical="top" wrapText="1"/>
    </xf>
    <xf numFmtId="0" fontId="0" fillId="7" borderId="1" xfId="0" applyFill="1" applyBorder="1" applyAlignment="1">
      <alignment vertical="top" wrapText="1"/>
    </xf>
    <xf numFmtId="0" fontId="0" fillId="7" borderId="1" xfId="0" applyFill="1" applyBorder="1" applyAlignment="1">
      <alignment vertical="top"/>
    </xf>
    <xf numFmtId="0" fontId="0" fillId="7" borderId="3" xfId="0" applyFill="1" applyBorder="1" applyAlignment="1">
      <alignment horizontal="center"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9" fontId="0" fillId="0" borderId="0" xfId="2" applyFont="1"/>
    <xf numFmtId="9" fontId="0" fillId="0" borderId="0" xfId="0" applyNumberFormat="1"/>
    <xf numFmtId="0" fontId="5" fillId="2" borderId="8" xfId="0" applyFont="1" applyFill="1" applyBorder="1" applyAlignment="1">
      <alignment horizontal="justify" vertical="top"/>
    </xf>
    <xf numFmtId="42" fontId="0" fillId="0" borderId="0" xfId="0" applyNumberFormat="1"/>
    <xf numFmtId="9" fontId="0" fillId="0" borderId="0" xfId="1" applyNumberFormat="1" applyFont="1"/>
    <xf numFmtId="0" fontId="0" fillId="7" borderId="1" xfId="0" applyFill="1" applyBorder="1" applyAlignment="1">
      <alignment horizontal="justify" vertical="top" wrapText="1"/>
    </xf>
    <xf numFmtId="0" fontId="2" fillId="7" borderId="1" xfId="0" applyFont="1" applyFill="1" applyBorder="1" applyAlignment="1">
      <alignment horizontal="justify" vertical="top" wrapText="1"/>
    </xf>
    <xf numFmtId="42" fontId="2" fillId="7" borderId="1" xfId="1" applyFont="1" applyFill="1" applyBorder="1" applyAlignment="1">
      <alignment horizontal="justify" vertical="top" wrapText="1"/>
    </xf>
    <xf numFmtId="0" fontId="0" fillId="0" borderId="0" xfId="0" applyAlignment="1">
      <alignment horizontal="left"/>
    </xf>
    <xf numFmtId="0" fontId="2" fillId="0" borderId="2" xfId="0" applyFont="1" applyBorder="1" applyAlignment="1">
      <alignment horizontal="justify" vertical="top" wrapText="1"/>
    </xf>
    <xf numFmtId="42" fontId="0" fillId="0" borderId="1" xfId="1" applyFont="1" applyBorder="1" applyAlignment="1" applyProtection="1">
      <alignment horizontal="justify" vertical="top"/>
      <protection locked="0"/>
    </xf>
    <xf numFmtId="9" fontId="0" fillId="0" borderId="1" xfId="2" applyFont="1" applyBorder="1" applyAlignment="1" applyProtection="1">
      <alignment horizontal="center" vertical="top"/>
      <protection locked="0"/>
    </xf>
    <xf numFmtId="42" fontId="0" fillId="0" borderId="1" xfId="1" applyFont="1" applyBorder="1" applyAlignment="1" applyProtection="1">
      <alignment horizontal="center"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2" xfId="0" applyFont="1" applyBorder="1" applyAlignment="1" applyProtection="1">
      <alignment horizontal="justify" vertical="top" wrapText="1"/>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42" fontId="4" fillId="7" borderId="1" xfId="1"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3" fillId="2" borderId="4" xfId="0" applyFont="1" applyFill="1" applyBorder="1" applyAlignment="1" applyProtection="1">
      <alignment horizontal="center" vertical="top"/>
      <protection locked="0"/>
    </xf>
    <xf numFmtId="15" fontId="0" fillId="7" borderId="1" xfId="0" applyNumberFormat="1" applyFill="1" applyBorder="1" applyAlignment="1">
      <alignment vertical="top" wrapText="1"/>
    </xf>
    <xf numFmtId="0" fontId="7" fillId="0" borderId="1" xfId="3" applyBorder="1" applyAlignment="1">
      <alignment vertical="top" wrapText="1"/>
    </xf>
    <xf numFmtId="0" fontId="0" fillId="0" borderId="1" xfId="0" applyBorder="1" applyAlignment="1">
      <alignment vertical="top"/>
    </xf>
    <xf numFmtId="14" fontId="0" fillId="0" borderId="1" xfId="0" applyNumberFormat="1" applyBorder="1" applyAlignment="1">
      <alignment vertical="top"/>
    </xf>
    <xf numFmtId="14" fontId="0" fillId="7" borderId="2" xfId="0" applyNumberFormat="1" applyFill="1" applyBorder="1" applyAlignment="1">
      <alignment vertical="top"/>
    </xf>
    <xf numFmtId="0" fontId="0" fillId="7" borderId="3" xfId="0" applyFill="1" applyBorder="1" applyAlignment="1">
      <alignment vertical="top"/>
    </xf>
    <xf numFmtId="0" fontId="3" fillId="2" borderId="6" xfId="0" applyFont="1" applyFill="1" applyBorder="1" applyAlignment="1">
      <alignment vertical="top"/>
    </xf>
    <xf numFmtId="0" fontId="0" fillId="0" borderId="2" xfId="0" applyBorder="1" applyAlignment="1">
      <alignment vertical="top"/>
    </xf>
    <xf numFmtId="0" fontId="0" fillId="0" borderId="3" xfId="0" applyBorder="1" applyAlignment="1">
      <alignment vertical="top"/>
    </xf>
    <xf numFmtId="6" fontId="0" fillId="0" borderId="1" xfId="1" applyNumberFormat="1" applyFont="1" applyBorder="1" applyAlignment="1">
      <alignment vertical="top" wrapText="1"/>
    </xf>
    <xf numFmtId="42" fontId="0" fillId="0" borderId="1" xfId="1" applyFont="1" applyBorder="1" applyAlignment="1">
      <alignment vertical="top" wrapText="1"/>
    </xf>
    <xf numFmtId="49" fontId="0" fillId="0" borderId="2" xfId="0" applyNumberFormat="1" applyBorder="1" applyAlignment="1">
      <alignment vertical="top"/>
    </xf>
    <xf numFmtId="49" fontId="0" fillId="0" borderId="3" xfId="0" applyNumberFormat="1" applyBorder="1" applyAlignment="1">
      <alignment vertical="top"/>
    </xf>
    <xf numFmtId="0" fontId="2" fillId="7" borderId="1" xfId="0" applyFont="1" applyFill="1" applyBorder="1" applyAlignment="1">
      <alignment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42" fontId="0" fillId="0" borderId="2" xfId="1" applyFont="1" applyBorder="1" applyAlignment="1">
      <alignment horizontal="center" vertical="top"/>
    </xf>
    <xf numFmtId="42" fontId="0" fillId="0" borderId="3" xfId="1" applyFont="1" applyBorder="1" applyAlignment="1">
      <alignment horizontal="center" vertical="top"/>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1" xfId="0" applyBorder="1" applyAlignment="1">
      <alignment horizontal="justify"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5" fillId="6" borderId="11" xfId="0" applyFont="1" applyFill="1" applyBorder="1" applyAlignment="1">
      <alignment horizontal="center" vertical="center"/>
    </xf>
    <xf numFmtId="0" fontId="0" fillId="0" borderId="2" xfId="0" applyBorder="1" applyAlignment="1">
      <alignment horizontal="center" vertical="top"/>
    </xf>
    <xf numFmtId="0" fontId="0" fillId="0" borderId="3" xfId="0" applyBorder="1" applyAlignment="1">
      <alignment horizontal="center" vertical="top"/>
    </xf>
    <xf numFmtId="0" fontId="4" fillId="2" borderId="4" xfId="0" applyFont="1" applyFill="1" applyBorder="1" applyAlignment="1">
      <alignment horizontal="justify" vertical="top"/>
    </xf>
    <xf numFmtId="0" fontId="0" fillId="7" borderId="5" xfId="0" applyFill="1" applyBorder="1" applyAlignment="1">
      <alignment horizontal="left" vertical="top"/>
    </xf>
    <xf numFmtId="0" fontId="0" fillId="7" borderId="7" xfId="0" applyFill="1" applyBorder="1" applyAlignment="1">
      <alignment horizontal="left" vertical="top"/>
    </xf>
    <xf numFmtId="0" fontId="0" fillId="7" borderId="12" xfId="0" applyFill="1" applyBorder="1" applyAlignment="1">
      <alignment horizontal="left" vertical="top"/>
    </xf>
    <xf numFmtId="0" fontId="0" fillId="7" borderId="8" xfId="0" applyFill="1" applyBorder="1" applyAlignment="1">
      <alignment horizontal="left" vertical="top"/>
    </xf>
    <xf numFmtId="0" fontId="0" fillId="7" borderId="13" xfId="0" applyFill="1" applyBorder="1" applyAlignment="1">
      <alignment horizontal="left" vertical="top"/>
    </xf>
    <xf numFmtId="0" fontId="0" fillId="7" borderId="14" xfId="0" applyFill="1" applyBorder="1" applyAlignment="1">
      <alignment horizontal="left" vertical="top"/>
    </xf>
    <xf numFmtId="0" fontId="4" fillId="2" borderId="4" xfId="0" applyFont="1" applyFill="1" applyBorder="1" applyAlignment="1">
      <alignment horizontal="center" vertical="top"/>
    </xf>
    <xf numFmtId="0" fontId="3" fillId="2" borderId="4" xfId="0" applyFont="1" applyFill="1" applyBorder="1" applyAlignment="1">
      <alignment horizontal="center" vertical="top"/>
    </xf>
    <xf numFmtId="0" fontId="0" fillId="0" borderId="2" xfId="0" applyBorder="1" applyAlignment="1">
      <alignment horizontal="justify" vertical="top"/>
    </xf>
    <xf numFmtId="0" fontId="0" fillId="0" borderId="3" xfId="0" applyBorder="1" applyAlignment="1">
      <alignment horizontal="justify" vertical="top"/>
    </xf>
    <xf numFmtId="0" fontId="0" fillId="0" borderId="1" xfId="0" applyBorder="1" applyAlignment="1">
      <alignment horizontal="justify" vertical="top" wrapText="1"/>
    </xf>
    <xf numFmtId="0" fontId="0" fillId="0" borderId="1" xfId="0" applyBorder="1" applyAlignment="1" applyProtection="1">
      <alignment horizontal="center"/>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42" fontId="0" fillId="5" borderId="0" xfId="1" applyFont="1" applyFill="1" applyBorder="1" applyAlignment="1" applyProtection="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4" fillId="6" borderId="13" xfId="0" applyFont="1" applyFill="1" applyBorder="1" applyAlignment="1">
      <alignment horizontal="center" vertical="top"/>
    </xf>
    <xf numFmtId="0" fontId="4" fillId="6" borderId="6" xfId="0" applyFont="1" applyFill="1" applyBorder="1" applyAlignment="1">
      <alignment horizontal="center" vertical="top"/>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0" fillId="0" borderId="1" xfId="0" applyBorder="1" applyAlignment="1">
      <alignment horizontal="center" vertical="top" wrapText="1"/>
    </xf>
    <xf numFmtId="0" fontId="0" fillId="0" borderId="1" xfId="0" applyBorder="1" applyAlignment="1">
      <alignment horizontal="center" vertical="top"/>
    </xf>
    <xf numFmtId="42" fontId="0" fillId="5" borderId="1" xfId="1" applyFont="1" applyFill="1" applyBorder="1" applyAlignment="1">
      <alignment horizontal="justify" vertical="top"/>
    </xf>
    <xf numFmtId="42" fontId="0" fillId="0" borderId="1" xfId="0" applyNumberFormat="1" applyBorder="1" applyAlignment="1">
      <alignment horizontal="justify" vertical="top"/>
    </xf>
  </cellXfs>
  <cellStyles count="4">
    <cellStyle name="Hipervínculo" xfId="3" builtinId="8"/>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50</xdr:row>
      <xdr:rowOff>0</xdr:rowOff>
    </xdr:from>
    <xdr:to>
      <xdr:col>2</xdr:col>
      <xdr:colOff>4382868</xdr:colOff>
      <xdr:row>89</xdr:row>
      <xdr:rowOff>48669</xdr:rowOff>
    </xdr:to>
    <xdr:pic>
      <xdr:nvPicPr>
        <xdr:cNvPr id="2" name="Imagen 1">
          <a:extLst>
            <a:ext uri="{FF2B5EF4-FFF2-40B4-BE49-F238E27FC236}">
              <a16:creationId xmlns:a16="http://schemas.microsoft.com/office/drawing/2014/main" id="{514B3BBD-B783-3554-3E81-1C373A78D11B}"/>
            </a:ext>
          </a:extLst>
        </xdr:cNvPr>
        <xdr:cNvPicPr>
          <a:picLocks noChangeAspect="1"/>
        </xdr:cNvPicPr>
      </xdr:nvPicPr>
      <xdr:blipFill>
        <a:blip xmlns:r="http://schemas.openxmlformats.org/officeDocument/2006/relationships" r:embed="rId1"/>
        <a:stretch>
          <a:fillRect/>
        </a:stretch>
      </xdr:blipFill>
      <xdr:spPr>
        <a:xfrm>
          <a:off x="0" y="9582150"/>
          <a:ext cx="9802593" cy="747816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ntxnas1\Colombia\INDEMNIZ_PROCESOS_JUDICIALES\TATIANA\Procesos\Informes%20Iniciales\Copia%20de%20Informe%20Incicial%202017%20%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s>
    <sheetDataSet>
      <sheetData sheetId="0" refreshError="1"/>
      <sheetData sheetId="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3" tint="-0.499984740745262"/>
  </sheetPr>
  <dimension ref="A1:F80"/>
  <sheetViews>
    <sheetView zoomScale="80" zoomScaleNormal="80" workbookViewId="0">
      <selection activeCell="B5" sqref="B5"/>
    </sheetView>
  </sheetViews>
  <sheetFormatPr baseColWidth="10" defaultColWidth="0" defaultRowHeight="15" x14ac:dyDescent="0.25"/>
  <cols>
    <col min="1" max="1" width="53.42578125" style="8" customWidth="1"/>
    <col min="2" max="2" width="55.140625" style="8" customWidth="1"/>
    <col min="3" max="3" width="19.140625" style="8" customWidth="1"/>
    <col min="4" max="16384" width="11.42578125" style="2" hidden="1"/>
  </cols>
  <sheetData>
    <row r="1" spans="1:3" ht="18.75" x14ac:dyDescent="0.25">
      <c r="A1" s="50" t="s">
        <v>0</v>
      </c>
      <c r="B1" s="50"/>
      <c r="C1" s="50"/>
    </row>
    <row r="2" spans="1:3" x14ac:dyDescent="0.25">
      <c r="A2" s="5" t="s">
        <v>1</v>
      </c>
      <c r="B2" s="55" t="s">
        <v>173</v>
      </c>
      <c r="C2" s="56"/>
    </row>
    <row r="3" spans="1:3" x14ac:dyDescent="0.25">
      <c r="A3" s="5" t="s">
        <v>2</v>
      </c>
      <c r="B3" s="51" t="s">
        <v>172</v>
      </c>
      <c r="C3" s="52"/>
    </row>
    <row r="4" spans="1:3" ht="15" customHeight="1" x14ac:dyDescent="0.25">
      <c r="A4" s="5" t="s">
        <v>3</v>
      </c>
      <c r="B4" s="51" t="s">
        <v>156</v>
      </c>
      <c r="C4" s="52"/>
    </row>
    <row r="5" spans="1:3" ht="31.5" customHeight="1" x14ac:dyDescent="0.25">
      <c r="A5" s="5" t="s">
        <v>4</v>
      </c>
      <c r="B5" s="51" t="s">
        <v>157</v>
      </c>
      <c r="C5" s="52"/>
    </row>
    <row r="6" spans="1:3" x14ac:dyDescent="0.25">
      <c r="A6" s="5" t="s">
        <v>5</v>
      </c>
      <c r="B6" s="46" t="s">
        <v>121</v>
      </c>
      <c r="C6" s="46"/>
    </row>
    <row r="7" spans="1:3" x14ac:dyDescent="0.25">
      <c r="A7" s="27" t="s">
        <v>6</v>
      </c>
      <c r="B7" s="51" t="s">
        <v>123</v>
      </c>
      <c r="C7" s="52"/>
    </row>
    <row r="8" spans="1:3" ht="23.1" customHeight="1" x14ac:dyDescent="0.25">
      <c r="A8" s="28" t="s">
        <v>138</v>
      </c>
      <c r="B8" s="46" t="s">
        <v>158</v>
      </c>
      <c r="C8" s="46"/>
    </row>
    <row r="9" spans="1:3" x14ac:dyDescent="0.25">
      <c r="A9" s="28" t="s">
        <v>132</v>
      </c>
      <c r="B9" s="46">
        <v>1116498046</v>
      </c>
      <c r="C9" s="46"/>
    </row>
    <row r="10" spans="1:3" x14ac:dyDescent="0.25">
      <c r="A10" s="28" t="s">
        <v>7</v>
      </c>
      <c r="B10" s="11" t="s">
        <v>171</v>
      </c>
      <c r="C10" s="11"/>
    </row>
    <row r="11" spans="1:3" ht="30" customHeight="1" x14ac:dyDescent="0.25">
      <c r="A11" s="29" t="s">
        <v>8</v>
      </c>
      <c r="B11" s="11"/>
      <c r="C11" s="11"/>
    </row>
    <row r="12" spans="1:3" ht="30" customHeight="1" x14ac:dyDescent="0.25">
      <c r="A12" s="5" t="s">
        <v>9</v>
      </c>
      <c r="B12" s="45"/>
      <c r="C12" s="11"/>
    </row>
    <row r="13" spans="1:3" x14ac:dyDescent="0.25">
      <c r="A13" s="5" t="s">
        <v>10</v>
      </c>
      <c r="B13" s="46" t="s">
        <v>159</v>
      </c>
      <c r="C13" s="46"/>
    </row>
    <row r="14" spans="1:3" x14ac:dyDescent="0.25">
      <c r="A14" s="5" t="s">
        <v>11</v>
      </c>
      <c r="B14" s="47" t="s">
        <v>168</v>
      </c>
      <c r="C14" s="46"/>
    </row>
    <row r="15" spans="1:3" x14ac:dyDescent="0.25">
      <c r="A15" s="5" t="s">
        <v>145</v>
      </c>
      <c r="B15" s="46" t="s">
        <v>169</v>
      </c>
      <c r="C15" s="46"/>
    </row>
    <row r="16" spans="1:3" x14ac:dyDescent="0.25">
      <c r="A16" s="5" t="s">
        <v>12</v>
      </c>
      <c r="B16" s="14" t="s">
        <v>161</v>
      </c>
      <c r="C16" s="14"/>
    </row>
    <row r="17" spans="1:3" ht="15" customHeight="1" x14ac:dyDescent="0.25">
      <c r="A17" s="5" t="s">
        <v>13</v>
      </c>
      <c r="B17" s="11" t="s">
        <v>14</v>
      </c>
      <c r="C17" s="11"/>
    </row>
    <row r="18" spans="1:3" x14ac:dyDescent="0.25">
      <c r="A18" s="5" t="s">
        <v>15</v>
      </c>
      <c r="B18" s="11" t="s">
        <v>160</v>
      </c>
      <c r="C18" s="11"/>
    </row>
    <row r="19" spans="1:3" ht="18.75" customHeight="1" x14ac:dyDescent="0.25">
      <c r="A19" s="5" t="s">
        <v>16</v>
      </c>
      <c r="B19" s="53">
        <v>1656232</v>
      </c>
      <c r="C19" s="54"/>
    </row>
    <row r="20" spans="1:3" x14ac:dyDescent="0.25">
      <c r="A20" s="5" t="s">
        <v>133</v>
      </c>
      <c r="B20" s="46" t="s">
        <v>170</v>
      </c>
      <c r="C20" s="46"/>
    </row>
    <row r="21" spans="1:3" ht="17.25" customHeight="1" x14ac:dyDescent="0.25">
      <c r="A21" s="5" t="s">
        <v>17</v>
      </c>
      <c r="B21" s="11" t="s">
        <v>111</v>
      </c>
      <c r="C21" s="11"/>
    </row>
    <row r="22" spans="1:3" x14ac:dyDescent="0.25">
      <c r="A22" s="28" t="s">
        <v>19</v>
      </c>
      <c r="B22" s="14" t="s">
        <v>161</v>
      </c>
      <c r="C22" s="14"/>
    </row>
    <row r="23" spans="1:3" x14ac:dyDescent="0.25">
      <c r="A23" s="28" t="s">
        <v>20</v>
      </c>
      <c r="B23" s="44" t="s">
        <v>162</v>
      </c>
      <c r="C23" s="14"/>
    </row>
    <row r="24" spans="1:3" x14ac:dyDescent="0.25">
      <c r="A24" s="28" t="s">
        <v>21</v>
      </c>
      <c r="B24" s="44" t="s">
        <v>163</v>
      </c>
      <c r="C24" s="14"/>
    </row>
    <row r="25" spans="1:3" ht="15" customHeight="1" x14ac:dyDescent="0.25">
      <c r="A25" s="57" t="s">
        <v>147</v>
      </c>
      <c r="B25" s="14" t="s">
        <v>164</v>
      </c>
      <c r="C25" s="15"/>
    </row>
    <row r="26" spans="1:3" x14ac:dyDescent="0.25">
      <c r="A26" s="57"/>
      <c r="B26" s="15"/>
      <c r="C26" s="15"/>
    </row>
    <row r="27" spans="1:3" ht="100.5" customHeight="1" x14ac:dyDescent="0.25">
      <c r="A27" s="57"/>
      <c r="B27" s="15"/>
      <c r="C27" s="15"/>
    </row>
    <row r="28" spans="1:3" x14ac:dyDescent="0.25">
      <c r="A28" s="28" t="s">
        <v>23</v>
      </c>
      <c r="B28" s="15" t="s">
        <v>165</v>
      </c>
      <c r="C28" s="15"/>
    </row>
    <row r="29" spans="1:3" x14ac:dyDescent="0.25">
      <c r="A29" s="28" t="s">
        <v>24</v>
      </c>
      <c r="B29" s="15" t="s">
        <v>166</v>
      </c>
      <c r="C29" s="15"/>
    </row>
    <row r="30" spans="1:3" x14ac:dyDescent="0.25">
      <c r="A30" s="28" t="s">
        <v>25</v>
      </c>
      <c r="B30" s="15" t="s">
        <v>167</v>
      </c>
      <c r="C30" s="15"/>
    </row>
    <row r="31" spans="1:3" x14ac:dyDescent="0.25">
      <c r="A31" s="28" t="s">
        <v>134</v>
      </c>
      <c r="B31" s="15">
        <v>22523021</v>
      </c>
      <c r="C31" s="15"/>
    </row>
    <row r="32" spans="1:3" x14ac:dyDescent="0.25">
      <c r="A32" s="28" t="s">
        <v>26</v>
      </c>
      <c r="B32" s="48">
        <v>45482</v>
      </c>
      <c r="C32" s="49"/>
    </row>
    <row r="33" spans="1:3" x14ac:dyDescent="0.25">
      <c r="A33" s="5" t="s">
        <v>27</v>
      </c>
      <c r="B33" s="47">
        <v>45481</v>
      </c>
      <c r="C33" s="47"/>
    </row>
    <row r="34" spans="1:3" ht="45" x14ac:dyDescent="0.25">
      <c r="A34" s="5" t="s">
        <v>135</v>
      </c>
      <c r="B34" s="47">
        <v>45509</v>
      </c>
      <c r="C34" s="46"/>
    </row>
    <row r="37" spans="1:3" ht="15" customHeight="1" x14ac:dyDescent="0.25"/>
    <row r="38" spans="1:3" ht="15" customHeight="1" x14ac:dyDescent="0.25"/>
    <row r="45" spans="1:3" ht="15" customHeight="1" x14ac:dyDescent="0.25"/>
    <row r="50" spans="6:6" ht="18" customHeight="1" x14ac:dyDescent="0.25"/>
    <row r="53" spans="6:6" x14ac:dyDescent="0.25">
      <c r="F53" s="4"/>
    </row>
    <row r="54" spans="6:6" x14ac:dyDescent="0.25">
      <c r="F54" s="4"/>
    </row>
    <row r="55" spans="6:6" x14ac:dyDescent="0.25">
      <c r="F55" s="4"/>
    </row>
    <row r="66" ht="36" customHeight="1" x14ac:dyDescent="0.25"/>
    <row r="78" ht="33.75" customHeight="1" x14ac:dyDescent="0.25"/>
    <row r="79" ht="33.75" customHeight="1" x14ac:dyDescent="0.25"/>
    <row r="80" ht="33.75" customHeight="1" x14ac:dyDescent="0.25"/>
  </sheetData>
  <dataConsolidate/>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4">
        <x14:dataValidation type="list" allowBlank="1" showInputMessage="1" showErrorMessage="1" xr:uid="{F90C730C-89E0-470E-9D05-8F1740F3A538}">
          <x14:formula1>
            <xm:f>Hoja2!$H$2:$H$5</xm:f>
          </x14:formula1>
          <xm:sqref>B17:C17</xm:sqref>
        </x14:dataValidation>
        <x14:dataValidation type="list" allowBlank="1" showInputMessage="1" showErrorMessage="1" xr:uid="{666CA25D-9895-4FFF-8C94-EA211A77A836}">
          <x14:formula1>
            <xm:f>Hoja2!$I$1:$I$7</xm:f>
          </x14:formula1>
          <xm:sqref>B21:C21</xm:sqref>
        </x14:dataValidation>
        <x14:dataValidation type="list" allowBlank="1" showInputMessage="1" showErrorMessage="1" xr:uid="{E4219A2B-3323-48C8-8CC9-A0539EDCD90D}">
          <x14:formula1>
            <xm:f>Hoja2!$K$1:$K$2</xm:f>
          </x14:formula1>
          <xm:sqref>B6:C6</xm:sqref>
        </x14:dataValidation>
        <x14:dataValidation type="list" allowBlank="1" showInputMessage="1" showErrorMessage="1" xr:uid="{F3F17078-17F3-4979-B388-4480F4297950}">
          <x14:formula1>
            <xm:f>Hoja2!$L$1:$L$13</xm:f>
          </x14:formula1>
          <xm:sqref>B7:C7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BF33DD-9324-4C58-AE69-FBBA2C2A8171}">
  <sheetPr codeName="Hoja2">
    <tabColor theme="3" tint="-0.499984740745262"/>
  </sheetPr>
  <dimension ref="A1:C50"/>
  <sheetViews>
    <sheetView topLeftCell="A27" zoomScale="80" zoomScaleNormal="80" workbookViewId="0">
      <selection activeCell="B2" sqref="B2:C2"/>
    </sheetView>
  </sheetViews>
  <sheetFormatPr baseColWidth="10" defaultColWidth="0" defaultRowHeight="15" x14ac:dyDescent="0.25"/>
  <cols>
    <col min="1" max="1" width="49.85546875" customWidth="1"/>
    <col min="2" max="2" width="31.42578125" customWidth="1"/>
    <col min="3" max="3" width="90.140625" customWidth="1"/>
    <col min="4" max="16384" width="11.42578125" hidden="1"/>
  </cols>
  <sheetData>
    <row r="1" spans="1:3" ht="18.75" x14ac:dyDescent="0.25">
      <c r="A1" s="78" t="s">
        <v>28</v>
      </c>
      <c r="B1" s="78"/>
      <c r="C1" s="78"/>
    </row>
    <row r="2" spans="1:3" ht="15.75" customHeight="1" x14ac:dyDescent="0.25">
      <c r="A2" s="20" t="s">
        <v>29</v>
      </c>
      <c r="B2" s="68" t="s">
        <v>174</v>
      </c>
      <c r="C2" s="69"/>
    </row>
    <row r="3" spans="1:3" s="2" customFormat="1" x14ac:dyDescent="0.25">
      <c r="A3" s="5" t="s">
        <v>1</v>
      </c>
      <c r="B3" s="64" t="str">
        <f>'AUTOS  NOTA 322'!B2:C2</f>
        <v>810013333002-20210012700</v>
      </c>
      <c r="C3" s="64"/>
    </row>
    <row r="4" spans="1:3" s="2" customFormat="1" x14ac:dyDescent="0.25">
      <c r="A4" s="5" t="s">
        <v>2</v>
      </c>
      <c r="B4" s="64" t="str">
        <f>'AUTOS  NOTA 322'!B3:C3</f>
        <v>JUZGADO 7 ADMINISTRATIVO DE ARAUCA</v>
      </c>
      <c r="C4" s="64"/>
    </row>
    <row r="5" spans="1:3" s="2" customFormat="1" x14ac:dyDescent="0.25">
      <c r="A5" s="5" t="s">
        <v>3</v>
      </c>
      <c r="B5" s="64" t="str">
        <f>'AUTOS  NOTA 322'!B4:C4</f>
        <v>NACIÓN – MINISTERIO DEL INTERIOR – UNIDAD NACIONAL DE PROTECCIÓN, LA UNIÓN TEMPORAL ESQUEMAS DE PROTECCIÓN 2020 COMPUESTA POR LAS EMPRESAS PROSEGUR VIGILANCIA Y SEGURIDAD PRIVADA LTDA., GRANADINA VIGILANCIA LTDA. Y SU OPORTUNO SERVICIO LTDA.; LA UNIÓN TEMPORAL NEORENT, COMPUESTA POR NEORENTING SAS Y ADMINISTRACIÓN OPERATIVA AUTOMOTRIZ SAS; Y EL BANCO DE BOGOTÁ</v>
      </c>
      <c r="C5" s="64"/>
    </row>
    <row r="6" spans="1:3" s="2" customFormat="1" x14ac:dyDescent="0.25">
      <c r="A6" s="5" t="s">
        <v>4</v>
      </c>
      <c r="B6" s="64" t="str">
        <f>'AUTOS  NOTA 322'!B5:C5</f>
        <v>PEDRO ABEL CÁRDENAS AMADOR (PADRE); MARÍA ISABEL MALDONADO PARRA (MADRASTRA); JULIO CESAR HIGUERA SILVA (HERMANO); JAIRO HIGUERA SILVA (HERMANO); EDGAR JAVIER HIGUERA SILVA (HERMANO); SANDRA CÁRDENAS SILVA (HERMANA) ALEXANDER CÁRDENAS SILVA (HERMANO); EVERSON FELIPE HIGUERA SUAREZ (SOBRINO); GERSON ANDRÉS HIGUERA SUAREZ (SOBRINO); EDWAR SAIR BERNAL CARDENAS (SOBRINO); YERALDIN ALEXANDRA BERNAL CARDENAS (SOBRINA); KAREN LISETH CÁRDENAS BARRERA (SOBRINO); LIAN ALEXANDER CÁRDENAS BARRERA (SOBRINO)</v>
      </c>
      <c r="C6" s="64"/>
    </row>
    <row r="7" spans="1:3" s="2" customFormat="1" x14ac:dyDescent="0.25">
      <c r="A7" s="5" t="s">
        <v>5</v>
      </c>
      <c r="B7" s="64" t="str">
        <f>'AUTOS  NOTA 322'!B6:C6</f>
        <v>LLAMADA EN GARANTIA</v>
      </c>
      <c r="C7" s="64"/>
    </row>
    <row r="8" spans="1:3" s="2" customFormat="1" x14ac:dyDescent="0.25">
      <c r="A8" s="31" t="s">
        <v>119</v>
      </c>
      <c r="B8" s="64" t="str">
        <f>'AUTOS  NOTA 322'!B7:C8</f>
        <v>OMAR JULIÁN CÁRDENAS SILVA</v>
      </c>
      <c r="C8" s="64"/>
    </row>
    <row r="9" spans="1:3" x14ac:dyDescent="0.25">
      <c r="A9" s="20" t="s">
        <v>30</v>
      </c>
      <c r="B9" s="64" t="s">
        <v>175</v>
      </c>
      <c r="C9" s="64"/>
    </row>
    <row r="10" spans="1:3" x14ac:dyDescent="0.25">
      <c r="A10" s="20" t="s">
        <v>22</v>
      </c>
      <c r="B10" s="64" t="s">
        <v>123</v>
      </c>
      <c r="C10" s="64"/>
    </row>
    <row r="11" spans="1:3" x14ac:dyDescent="0.25">
      <c r="A11" s="20" t="s">
        <v>31</v>
      </c>
      <c r="B11" s="60">
        <v>4000000000</v>
      </c>
      <c r="C11" s="61"/>
    </row>
    <row r="12" spans="1:3" x14ac:dyDescent="0.25">
      <c r="A12" s="20" t="s">
        <v>137</v>
      </c>
      <c r="B12" s="60">
        <v>0</v>
      </c>
      <c r="C12" s="61"/>
    </row>
    <row r="13" spans="1:3" x14ac:dyDescent="0.25">
      <c r="A13" s="20" t="s">
        <v>32</v>
      </c>
      <c r="B13" s="79" t="s">
        <v>94</v>
      </c>
      <c r="C13" s="80"/>
    </row>
    <row r="14" spans="1:3" x14ac:dyDescent="0.25">
      <c r="A14" s="20" t="s">
        <v>33</v>
      </c>
      <c r="B14" s="81" t="s">
        <v>176</v>
      </c>
      <c r="C14" s="64"/>
    </row>
    <row r="15" spans="1:3" x14ac:dyDescent="0.25">
      <c r="A15" s="20" t="s">
        <v>34</v>
      </c>
      <c r="B15" s="64" t="s">
        <v>35</v>
      </c>
      <c r="C15" s="64"/>
    </row>
    <row r="16" spans="1:3" x14ac:dyDescent="0.25">
      <c r="A16" s="20" t="s">
        <v>36</v>
      </c>
      <c r="B16" s="64" t="s">
        <v>35</v>
      </c>
      <c r="C16" s="64"/>
    </row>
    <row r="17" spans="1:3" x14ac:dyDescent="0.25">
      <c r="A17" s="65" t="s">
        <v>37</v>
      </c>
      <c r="B17" s="64" t="s">
        <v>38</v>
      </c>
      <c r="C17" s="64"/>
    </row>
    <row r="18" spans="1:3" x14ac:dyDescent="0.25">
      <c r="A18" s="66"/>
      <c r="B18" s="10" t="s">
        <v>39</v>
      </c>
      <c r="C18" s="10" t="s">
        <v>40</v>
      </c>
    </row>
    <row r="19" spans="1:3" x14ac:dyDescent="0.25">
      <c r="A19" s="66"/>
      <c r="B19" s="6" t="s">
        <v>144</v>
      </c>
      <c r="C19" s="6"/>
    </row>
    <row r="20" spans="1:3" x14ac:dyDescent="0.25">
      <c r="A20" s="66"/>
      <c r="B20" s="6"/>
      <c r="C20" s="6"/>
    </row>
    <row r="21" spans="1:3" x14ac:dyDescent="0.25">
      <c r="A21" s="67"/>
      <c r="B21" s="6"/>
      <c r="C21" s="6"/>
    </row>
    <row r="22" spans="1:3" x14ac:dyDescent="0.25">
      <c r="A22" s="20" t="s">
        <v>41</v>
      </c>
      <c r="B22" s="64" t="s">
        <v>35</v>
      </c>
      <c r="C22" s="64"/>
    </row>
    <row r="23" spans="1:3" x14ac:dyDescent="0.25">
      <c r="A23" s="20" t="s">
        <v>42</v>
      </c>
      <c r="B23" s="68" t="s">
        <v>35</v>
      </c>
      <c r="C23" s="69"/>
    </row>
    <row r="24" spans="1:3" x14ac:dyDescent="0.25">
      <c r="A24" s="20" t="s">
        <v>43</v>
      </c>
      <c r="B24" s="64" t="s">
        <v>106</v>
      </c>
      <c r="C24" s="64"/>
    </row>
    <row r="25" spans="1:3" x14ac:dyDescent="0.25">
      <c r="A25" s="20" t="s">
        <v>44</v>
      </c>
      <c r="B25" s="64" t="s">
        <v>35</v>
      </c>
      <c r="C25" s="64"/>
    </row>
    <row r="26" spans="1:3" x14ac:dyDescent="0.25">
      <c r="A26" s="20" t="s">
        <v>46</v>
      </c>
      <c r="B26" s="64"/>
      <c r="C26" s="64"/>
    </row>
    <row r="27" spans="1:3" x14ac:dyDescent="0.25">
      <c r="A27" s="19" t="s">
        <v>47</v>
      </c>
      <c r="B27" s="64" t="s">
        <v>45</v>
      </c>
      <c r="C27" s="64"/>
    </row>
    <row r="28" spans="1:3" x14ac:dyDescent="0.25">
      <c r="A28" s="70" t="s">
        <v>48</v>
      </c>
      <c r="B28" s="70"/>
      <c r="C28" s="70"/>
    </row>
    <row r="29" spans="1:3" x14ac:dyDescent="0.25">
      <c r="A29" s="62" t="s">
        <v>49</v>
      </c>
      <c r="B29" s="63"/>
      <c r="C29" s="11"/>
    </row>
    <row r="30" spans="1:3" x14ac:dyDescent="0.25">
      <c r="A30" s="62" t="s">
        <v>50</v>
      </c>
      <c r="B30" s="63"/>
      <c r="C30" s="11"/>
    </row>
    <row r="31" spans="1:3" x14ac:dyDescent="0.25">
      <c r="A31" s="62" t="s">
        <v>51</v>
      </c>
      <c r="B31" s="63"/>
      <c r="C31" s="12"/>
    </row>
    <row r="32" spans="1:3" x14ac:dyDescent="0.25">
      <c r="A32" s="62" t="s">
        <v>52</v>
      </c>
      <c r="B32" s="63"/>
      <c r="C32" s="11"/>
    </row>
    <row r="33" spans="1:3" x14ac:dyDescent="0.25">
      <c r="A33" s="62" t="s">
        <v>53</v>
      </c>
      <c r="B33" s="63"/>
      <c r="C33" s="11"/>
    </row>
    <row r="34" spans="1:3" x14ac:dyDescent="0.25">
      <c r="A34" s="62" t="s">
        <v>54</v>
      </c>
      <c r="B34" s="63"/>
      <c r="C34" s="13"/>
    </row>
    <row r="35" spans="1:3" x14ac:dyDescent="0.25">
      <c r="A35" s="58" t="s">
        <v>55</v>
      </c>
      <c r="B35" s="59"/>
      <c r="C35" s="14"/>
    </row>
    <row r="36" spans="1:3" x14ac:dyDescent="0.25">
      <c r="A36" s="58" t="s">
        <v>56</v>
      </c>
      <c r="B36" s="59"/>
      <c r="C36" s="15"/>
    </row>
    <row r="37" spans="1:3" x14ac:dyDescent="0.25">
      <c r="A37" s="71" t="s">
        <v>57</v>
      </c>
      <c r="B37" s="72"/>
      <c r="C37" s="15"/>
    </row>
    <row r="38" spans="1:3" x14ac:dyDescent="0.25">
      <c r="A38" s="73"/>
      <c r="B38" s="74"/>
      <c r="C38" s="15"/>
    </row>
    <row r="39" spans="1:3" x14ac:dyDescent="0.25">
      <c r="A39" s="75"/>
      <c r="B39" s="76"/>
      <c r="C39" s="15"/>
    </row>
    <row r="40" spans="1:3" x14ac:dyDescent="0.25">
      <c r="A40" s="77" t="s">
        <v>58</v>
      </c>
      <c r="B40" s="77"/>
      <c r="C40" s="77"/>
    </row>
    <row r="41" spans="1:3" x14ac:dyDescent="0.25">
      <c r="A41" s="17" t="s">
        <v>59</v>
      </c>
      <c r="B41" s="18"/>
      <c r="C41" s="15"/>
    </row>
    <row r="42" spans="1:3" x14ac:dyDescent="0.25">
      <c r="A42" s="58" t="s">
        <v>60</v>
      </c>
      <c r="B42" s="59"/>
      <c r="C42" s="15"/>
    </row>
    <row r="43" spans="1:3" x14ac:dyDescent="0.25">
      <c r="A43" s="58" t="s">
        <v>61</v>
      </c>
      <c r="B43" s="59"/>
      <c r="C43" s="15"/>
    </row>
    <row r="44" spans="1:3" x14ac:dyDescent="0.25">
      <c r="A44" s="17" t="s">
        <v>62</v>
      </c>
      <c r="B44" s="18"/>
      <c r="C44" s="15"/>
    </row>
    <row r="45" spans="1:3" x14ac:dyDescent="0.25">
      <c r="A45" s="17" t="s">
        <v>63</v>
      </c>
      <c r="B45" s="18"/>
      <c r="C45" s="15"/>
    </row>
    <row r="46" spans="1:3" x14ac:dyDescent="0.25">
      <c r="A46" s="58" t="s">
        <v>64</v>
      </c>
      <c r="B46" s="59"/>
      <c r="C46" s="15"/>
    </row>
    <row r="47" spans="1:3" x14ac:dyDescent="0.25">
      <c r="A47" s="17" t="s">
        <v>65</v>
      </c>
      <c r="B47" s="16"/>
      <c r="C47" s="15"/>
    </row>
    <row r="48" spans="1:3" x14ac:dyDescent="0.25">
      <c r="A48" s="58" t="s">
        <v>66</v>
      </c>
      <c r="B48" s="59"/>
      <c r="C48" s="15"/>
    </row>
    <row r="49" spans="1:3" x14ac:dyDescent="0.25">
      <c r="A49" s="58" t="s">
        <v>67</v>
      </c>
      <c r="B49" s="59"/>
      <c r="C49" s="15"/>
    </row>
    <row r="50" spans="1:3" x14ac:dyDescent="0.25">
      <c r="A50" s="58" t="s">
        <v>57</v>
      </c>
      <c r="B50" s="59"/>
      <c r="C50" s="15"/>
    </row>
  </sheetData>
  <mergeCells count="41">
    <mergeCell ref="A1:C1"/>
    <mergeCell ref="B9:C9"/>
    <mergeCell ref="B10:C10"/>
    <mergeCell ref="B13:C13"/>
    <mergeCell ref="B14:C14"/>
    <mergeCell ref="B3:C3"/>
    <mergeCell ref="B4:C4"/>
    <mergeCell ref="B5:C5"/>
    <mergeCell ref="B6:C6"/>
    <mergeCell ref="B7:C7"/>
    <mergeCell ref="B2:C2"/>
    <mergeCell ref="B8:C8"/>
    <mergeCell ref="B25:C25"/>
    <mergeCell ref="B26:C26"/>
    <mergeCell ref="B27:C27"/>
    <mergeCell ref="A28:C28"/>
    <mergeCell ref="A49:B49"/>
    <mergeCell ref="A37:B39"/>
    <mergeCell ref="A40:C40"/>
    <mergeCell ref="A42:B42"/>
    <mergeCell ref="A43:B43"/>
    <mergeCell ref="A31:B31"/>
    <mergeCell ref="A32:B32"/>
    <mergeCell ref="A33:B33"/>
    <mergeCell ref="A36:B36"/>
    <mergeCell ref="A50:B50"/>
    <mergeCell ref="B11:C11"/>
    <mergeCell ref="A46:B46"/>
    <mergeCell ref="A48:B48"/>
    <mergeCell ref="A29:B29"/>
    <mergeCell ref="A30:B30"/>
    <mergeCell ref="B24:C24"/>
    <mergeCell ref="B15:C15"/>
    <mergeCell ref="B16:C16"/>
    <mergeCell ref="A17:A21"/>
    <mergeCell ref="B17:C17"/>
    <mergeCell ref="B22:C22"/>
    <mergeCell ref="B23:C23"/>
    <mergeCell ref="A34:B34"/>
    <mergeCell ref="A35:B35"/>
    <mergeCell ref="B12:C12"/>
  </mergeCells>
  <pageMargins left="0.7" right="0.7" top="0.75" bottom="0.75" header="0.3" footer="0.3"/>
  <headerFooter>
    <oddHeader>&amp;C&amp;"Calibri"&amp;10&amp;K000000 Internal&amp;1#_x000D_</oddHeader>
  </headerFooter>
  <drawing r:id="rId1"/>
  <extLst>
    <ext xmlns:x14="http://schemas.microsoft.com/office/spreadsheetml/2009/9/main" uri="{CCE6A557-97BC-4b89-ADB6-D9C93CAAB3DF}">
      <x14:dataValidations xmlns:xm="http://schemas.microsoft.com/office/excel/2006/main" count="5">
        <x14:dataValidation type="list" allowBlank="1" showInputMessage="1" showErrorMessage="1" xr:uid="{DC5DD991-758D-4677-A068-EFC8E3E2210C}">
          <x14:formula1>
            <xm:f>Hoja2!$C$2:$C$4</xm:f>
          </x14:formula1>
          <xm:sqref>B17:C17</xm:sqref>
        </x14:dataValidation>
        <x14:dataValidation type="list" allowBlank="1" showInputMessage="1" showErrorMessage="1" xr:uid="{1ADD4A4E-5643-4A93-B80E-D96E7840C2C3}">
          <x14:formula1>
            <xm:f>Hoja2!$B$1:$B$2</xm:f>
          </x14:formula1>
          <xm:sqref>B27:C27 B15:C16 B22:C23 B25:C25</xm:sqref>
        </x14:dataValidation>
        <x14:dataValidation type="list" allowBlank="1" showInputMessage="1" showErrorMessage="1" xr:uid="{78881ADD-F402-405C-A447-4F5306B17914}">
          <x14:formula1>
            <xm:f>Hoja2!$E$2:$E$8</xm:f>
          </x14:formula1>
          <xm:sqref>B24:C24</xm:sqref>
        </x14:dataValidation>
        <x14:dataValidation type="list" allowBlank="1" showInputMessage="1" showErrorMessage="1" xr:uid="{07F32C26-B03B-45CB-8512-80C5ED13DA30}">
          <x14:formula1>
            <xm:f>Hoja2!$L$1:$L$13</xm:f>
          </x14:formula1>
          <xm:sqref>B10:C10</xm:sqref>
        </x14:dataValidation>
        <x14:dataValidation type="list" allowBlank="1" showInputMessage="1" showErrorMessage="1" xr:uid="{7EB01D08-957F-40A9-A09A-6C20688E3E0A}">
          <x14:formula1>
            <xm:f>Hoja2!$M$1:$M$3</xm:f>
          </x14:formula1>
          <xm:sqref>B13:C13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A30C24-DF4A-4737-B6C0-E720732AACE8}">
  <sheetPr codeName="Hoja3">
    <tabColor theme="3" tint="-0.499984740745262"/>
  </sheetPr>
  <dimension ref="A1:I44"/>
  <sheetViews>
    <sheetView zoomScale="90" zoomScaleNormal="90" workbookViewId="0">
      <selection activeCell="B19" sqref="B19:C19"/>
    </sheetView>
  </sheetViews>
  <sheetFormatPr baseColWidth="10" defaultColWidth="0" defaultRowHeight="15" x14ac:dyDescent="0.25"/>
  <cols>
    <col min="1" max="1" width="41.85546875" customWidth="1"/>
    <col min="2" max="2" width="35.28515625" customWidth="1"/>
    <col min="3" max="3" width="54.85546875" customWidth="1"/>
    <col min="4" max="8" width="11.42578125" hidden="1" customWidth="1"/>
    <col min="9" max="9" width="12" hidden="1" customWidth="1"/>
    <col min="10" max="16384" width="11.42578125" hidden="1"/>
  </cols>
  <sheetData>
    <row r="1" spans="1:9" ht="18.75" x14ac:dyDescent="0.25">
      <c r="A1" s="78" t="s">
        <v>68</v>
      </c>
      <c r="B1" s="78"/>
      <c r="C1" s="78"/>
    </row>
    <row r="2" spans="1:9" ht="15" customHeight="1" x14ac:dyDescent="0.25">
      <c r="A2" s="35" t="s">
        <v>29</v>
      </c>
      <c r="B2" s="85" t="str">
        <f>'AUTOS NOTA 321'!B2:C2</f>
        <v xml:space="preserve">089532655   APJ32492 </v>
      </c>
      <c r="C2" s="86"/>
    </row>
    <row r="3" spans="1:9" x14ac:dyDescent="0.25">
      <c r="A3" s="36" t="s">
        <v>1</v>
      </c>
      <c r="B3" s="100" t="str">
        <f>'AUTOS  NOTA 322'!B2:C2</f>
        <v>810013333002-20210012700</v>
      </c>
      <c r="C3" s="100"/>
    </row>
    <row r="4" spans="1:9" x14ac:dyDescent="0.25">
      <c r="A4" s="36" t="s">
        <v>2</v>
      </c>
      <c r="B4" s="100" t="str">
        <f>'AUTOS  NOTA 322'!B3:C3</f>
        <v>JUZGADO 7 ADMINISTRATIVO DE ARAUCA</v>
      </c>
      <c r="C4" s="100"/>
    </row>
    <row r="5" spans="1:9" x14ac:dyDescent="0.25">
      <c r="A5" s="36" t="s">
        <v>3</v>
      </c>
      <c r="B5" s="100" t="str">
        <f>'AUTOS  NOTA 322'!B4:C4</f>
        <v>NACIÓN – MINISTERIO DEL INTERIOR – UNIDAD NACIONAL DE PROTECCIÓN, LA UNIÓN TEMPORAL ESQUEMAS DE PROTECCIÓN 2020 COMPUESTA POR LAS EMPRESAS PROSEGUR VIGILANCIA Y SEGURIDAD PRIVADA LTDA., GRANADINA VIGILANCIA LTDA. Y SU OPORTUNO SERVICIO LTDA.; LA UNIÓN TEMPORAL NEORENT, COMPUESTA POR NEORENTING SAS Y ADMINISTRACIÓN OPERATIVA AUTOMOTRIZ SAS; Y EL BANCO DE BOGOTÁ</v>
      </c>
      <c r="C5" s="100"/>
    </row>
    <row r="6" spans="1:9" ht="15" customHeight="1" x14ac:dyDescent="0.25">
      <c r="A6" s="36" t="s">
        <v>4</v>
      </c>
      <c r="B6" s="100" t="str">
        <f>'AUTOS  NOTA 322'!B5:C5</f>
        <v>PEDRO ABEL CÁRDENAS AMADOR (PADRE); MARÍA ISABEL MALDONADO PARRA (MADRASTRA); JULIO CESAR HIGUERA SILVA (HERMANO); JAIRO HIGUERA SILVA (HERMANO); EDGAR JAVIER HIGUERA SILVA (HERMANO); SANDRA CÁRDENAS SILVA (HERMANA) ALEXANDER CÁRDENAS SILVA (HERMANO); EVERSON FELIPE HIGUERA SUAREZ (SOBRINO); GERSON ANDRÉS HIGUERA SUAREZ (SOBRINO); EDWAR SAIR BERNAL CARDENAS (SOBRINO); YERALDIN ALEXANDRA BERNAL CARDENAS (SOBRINA); KAREN LISETH CÁRDENAS BARRERA (SOBRINO); LIAN ALEXANDER CÁRDENAS BARRERA (SOBRINO)</v>
      </c>
      <c r="C6" s="100"/>
    </row>
    <row r="7" spans="1:9" x14ac:dyDescent="0.25">
      <c r="A7" s="36" t="s">
        <v>5</v>
      </c>
      <c r="B7" s="100" t="str">
        <f>'AUTOS  NOTA 322'!B6:C6</f>
        <v>LLAMADA EN GARANTIA</v>
      </c>
      <c r="C7" s="100"/>
    </row>
    <row r="8" spans="1:9" x14ac:dyDescent="0.25">
      <c r="A8" s="38" t="s">
        <v>119</v>
      </c>
      <c r="B8" s="100" t="str">
        <f>'AUTOS  NOTA 322'!B7:C8</f>
        <v>OMAR JULIÁN CÁRDENAS SILVA</v>
      </c>
      <c r="C8" s="100"/>
    </row>
    <row r="9" spans="1:9" ht="30" x14ac:dyDescent="0.25">
      <c r="A9" s="36" t="s">
        <v>69</v>
      </c>
      <c r="B9" s="98">
        <f>SUM(C11,C12,C14,C15,C17)</f>
        <v>1846000000</v>
      </c>
      <c r="C9" s="99"/>
    </row>
    <row r="10" spans="1:9" x14ac:dyDescent="0.25">
      <c r="A10" s="101" t="s">
        <v>70</v>
      </c>
      <c r="B10" s="90" t="s">
        <v>71</v>
      </c>
      <c r="C10" s="91"/>
    </row>
    <row r="11" spans="1:9" x14ac:dyDescent="0.25">
      <c r="A11" s="101"/>
      <c r="B11" s="37" t="s">
        <v>72</v>
      </c>
      <c r="C11" s="32"/>
    </row>
    <row r="12" spans="1:9" x14ac:dyDescent="0.25">
      <c r="A12" s="101"/>
      <c r="B12" s="37" t="s">
        <v>73</v>
      </c>
      <c r="C12" s="32"/>
    </row>
    <row r="13" spans="1:9" x14ac:dyDescent="0.25">
      <c r="A13" s="101"/>
      <c r="B13" s="90"/>
      <c r="C13" s="91"/>
    </row>
    <row r="14" spans="1:9" x14ac:dyDescent="0.25">
      <c r="A14" s="101"/>
      <c r="B14" s="37" t="s">
        <v>116</v>
      </c>
      <c r="C14" s="40">
        <v>858000000</v>
      </c>
    </row>
    <row r="15" spans="1:9" x14ac:dyDescent="0.25">
      <c r="A15" s="101"/>
      <c r="B15" s="37" t="s">
        <v>117</v>
      </c>
      <c r="C15" s="40">
        <v>988000000</v>
      </c>
      <c r="E15" t="s">
        <v>75</v>
      </c>
      <c r="F15" s="22">
        <v>0.7</v>
      </c>
    </row>
    <row r="16" spans="1:9" x14ac:dyDescent="0.25">
      <c r="A16" s="101"/>
      <c r="B16" s="90" t="s">
        <v>76</v>
      </c>
      <c r="C16" s="91"/>
      <c r="E16" t="s">
        <v>77</v>
      </c>
      <c r="F16" s="23">
        <v>0.3</v>
      </c>
      <c r="I16" s="25"/>
    </row>
    <row r="17" spans="1:9" x14ac:dyDescent="0.25">
      <c r="A17" s="101"/>
      <c r="B17" s="37"/>
      <c r="C17" s="41"/>
      <c r="F17" s="26"/>
      <c r="I17" s="25"/>
    </row>
    <row r="18" spans="1:9" ht="23.25" customHeight="1" x14ac:dyDescent="0.25">
      <c r="A18" s="39" t="s">
        <v>78</v>
      </c>
      <c r="B18" s="85" t="s">
        <v>77</v>
      </c>
      <c r="C18" s="86"/>
    </row>
    <row r="19" spans="1:9" ht="60" x14ac:dyDescent="0.25">
      <c r="A19" s="36" t="s">
        <v>80</v>
      </c>
      <c r="B19" s="92" t="s">
        <v>177</v>
      </c>
      <c r="C19" s="93"/>
    </row>
    <row r="20" spans="1:9" ht="15" customHeight="1" x14ac:dyDescent="0.25">
      <c r="A20" s="21" t="s">
        <v>81</v>
      </c>
      <c r="B20" s="87">
        <f>((C22+C23+C25+C26+C30+C28+C32+C34+C29+C33)-C37)*C36*C38</f>
        <v>455000000</v>
      </c>
      <c r="C20" s="87"/>
    </row>
    <row r="21" spans="1:9" x14ac:dyDescent="0.25">
      <c r="A21" s="7" t="s">
        <v>82</v>
      </c>
      <c r="B21" s="94" t="s">
        <v>71</v>
      </c>
      <c r="C21" s="95"/>
    </row>
    <row r="22" spans="1:9" x14ac:dyDescent="0.25">
      <c r="A22" s="96"/>
      <c r="B22" s="37" t="s">
        <v>72</v>
      </c>
      <c r="C22" s="32">
        <v>0</v>
      </c>
    </row>
    <row r="23" spans="1:9" x14ac:dyDescent="0.25">
      <c r="A23" s="97"/>
      <c r="B23" s="37" t="s">
        <v>73</v>
      </c>
      <c r="C23" s="32">
        <v>0</v>
      </c>
    </row>
    <row r="24" spans="1:9" x14ac:dyDescent="0.25">
      <c r="A24" s="97"/>
      <c r="B24" s="90" t="s">
        <v>74</v>
      </c>
      <c r="C24" s="91"/>
    </row>
    <row r="25" spans="1:9" x14ac:dyDescent="0.25">
      <c r="A25" s="97"/>
      <c r="B25" s="37" t="s">
        <v>116</v>
      </c>
      <c r="C25" s="32">
        <v>455000000</v>
      </c>
    </row>
    <row r="26" spans="1:9" ht="29.1" customHeight="1" x14ac:dyDescent="0.25">
      <c r="A26" s="97"/>
      <c r="B26" s="37" t="s">
        <v>118</v>
      </c>
      <c r="C26" s="32">
        <v>0</v>
      </c>
    </row>
    <row r="27" spans="1:9" x14ac:dyDescent="0.25">
      <c r="A27" s="97"/>
      <c r="B27" s="90" t="s">
        <v>148</v>
      </c>
      <c r="C27" s="91"/>
    </row>
    <row r="28" spans="1:9" x14ac:dyDescent="0.25">
      <c r="A28" s="97"/>
      <c r="B28" s="37" t="s">
        <v>167</v>
      </c>
      <c r="C28" s="32">
        <v>0</v>
      </c>
    </row>
    <row r="29" spans="1:9" x14ac:dyDescent="0.25">
      <c r="A29" s="97"/>
      <c r="B29" s="37" t="s">
        <v>72</v>
      </c>
      <c r="C29" s="32">
        <v>0</v>
      </c>
    </row>
    <row r="30" spans="1:9" x14ac:dyDescent="0.25">
      <c r="A30" s="97"/>
      <c r="B30" s="37" t="s">
        <v>73</v>
      </c>
      <c r="C30" s="32">
        <v>0</v>
      </c>
    </row>
    <row r="31" spans="1:9" x14ac:dyDescent="0.25">
      <c r="A31" s="97"/>
      <c r="B31" s="90" t="s">
        <v>149</v>
      </c>
      <c r="C31" s="91"/>
    </row>
    <row r="32" spans="1:9" x14ac:dyDescent="0.25">
      <c r="A32" s="97"/>
      <c r="B32" s="37"/>
      <c r="C32" s="32"/>
    </row>
    <row r="33" spans="1:3" x14ac:dyDescent="0.25">
      <c r="A33" s="97"/>
      <c r="B33" s="37" t="s">
        <v>72</v>
      </c>
      <c r="C33" s="32">
        <v>0</v>
      </c>
    </row>
    <row r="34" spans="1:3" x14ac:dyDescent="0.25">
      <c r="A34" s="97"/>
      <c r="B34" s="37" t="s">
        <v>73</v>
      </c>
      <c r="C34" s="32">
        <v>0</v>
      </c>
    </row>
    <row r="35" spans="1:3" x14ac:dyDescent="0.25">
      <c r="A35" s="97"/>
      <c r="B35" s="90" t="s">
        <v>136</v>
      </c>
      <c r="C35" s="91"/>
    </row>
    <row r="36" spans="1:3" x14ac:dyDescent="0.25">
      <c r="A36" s="97"/>
      <c r="B36" s="37" t="s">
        <v>152</v>
      </c>
      <c r="C36" s="33">
        <v>1</v>
      </c>
    </row>
    <row r="37" spans="1:3" x14ac:dyDescent="0.25">
      <c r="A37" s="97"/>
      <c r="B37" s="37" t="s">
        <v>137</v>
      </c>
      <c r="C37" s="34">
        <v>0</v>
      </c>
    </row>
    <row r="38" spans="1:3" x14ac:dyDescent="0.25">
      <c r="A38" s="97"/>
      <c r="B38" s="37" t="s">
        <v>155</v>
      </c>
      <c r="C38" s="33">
        <v>1</v>
      </c>
    </row>
    <row r="39" spans="1:3" x14ac:dyDescent="0.25">
      <c r="A39" s="24" t="s">
        <v>83</v>
      </c>
      <c r="B39" s="87">
        <f>IFERROR(B20*(VLOOKUP(B18,E15:F17,2,0)),16666)</f>
        <v>136500000</v>
      </c>
      <c r="C39" s="87"/>
    </row>
    <row r="40" spans="1:3" ht="93" customHeight="1" x14ac:dyDescent="0.25">
      <c r="A40" s="36" t="s">
        <v>150</v>
      </c>
      <c r="B40" s="88" t="s">
        <v>179</v>
      </c>
      <c r="C40" s="89"/>
    </row>
    <row r="41" spans="1:3" ht="211.5" customHeight="1" x14ac:dyDescent="0.25">
      <c r="A41" s="36" t="s">
        <v>84</v>
      </c>
      <c r="B41" s="83" t="s">
        <v>178</v>
      </c>
      <c r="C41" s="84"/>
    </row>
    <row r="42" spans="1:3" ht="26.1" customHeight="1" x14ac:dyDescent="0.25">
      <c r="A42" s="43" t="s">
        <v>141</v>
      </c>
      <c r="B42" s="43"/>
      <c r="C42" s="43"/>
    </row>
    <row r="43" spans="1:3" x14ac:dyDescent="0.25">
      <c r="A43" s="42" t="s">
        <v>142</v>
      </c>
      <c r="B43" s="82"/>
      <c r="C43" s="82"/>
    </row>
    <row r="44" spans="1:3" ht="41.1" customHeight="1" x14ac:dyDescent="0.25">
      <c r="A44" s="42" t="s">
        <v>140</v>
      </c>
      <c r="B44" s="82"/>
      <c r="C44" s="82"/>
    </row>
  </sheetData>
  <sheetProtection algorithmName="SHA-512" hashValue="Y6jm3BzJbbuYepmmD9/3XgP0/2+e/ibB3vzV4hYGrHAhkuvi6ip1SwTuqosUFefckAFp58z48DWwhwSVsK5n2Q==" saltValue="33C4Qfd9ErFF9CIfv4DgmQ==" spinCount="100000" sheet="1" selectLockedCells="1"/>
  <mergeCells count="27">
    <mergeCell ref="A22:A38"/>
    <mergeCell ref="B9:C9"/>
    <mergeCell ref="A1:C1"/>
    <mergeCell ref="B2:C2"/>
    <mergeCell ref="B16:C16"/>
    <mergeCell ref="B3:C3"/>
    <mergeCell ref="B4:C4"/>
    <mergeCell ref="B5:C5"/>
    <mergeCell ref="B6:C6"/>
    <mergeCell ref="B7:C7"/>
    <mergeCell ref="B8:C8"/>
    <mergeCell ref="B10:C10"/>
    <mergeCell ref="B13:C13"/>
    <mergeCell ref="A10:A17"/>
    <mergeCell ref="B43:C43"/>
    <mergeCell ref="B44:C44"/>
    <mergeCell ref="B41:C41"/>
    <mergeCell ref="B18:C18"/>
    <mergeCell ref="B20:C20"/>
    <mergeCell ref="B40:C40"/>
    <mergeCell ref="B31:C31"/>
    <mergeCell ref="B35:C35"/>
    <mergeCell ref="B39:C39"/>
    <mergeCell ref="B27:C27"/>
    <mergeCell ref="B19:C19"/>
    <mergeCell ref="B21:C21"/>
    <mergeCell ref="B24:C24"/>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CAC97196-B9F5-402C-8FD9-D90BED29B53C}">
          <x14:formula1>
            <xm:f>Hoja2!$F$1:$F$3</xm:f>
          </x14:formula1>
          <xm:sqref>B18</xm:sqref>
        </x14:dataValidation>
        <x14:dataValidation type="list" allowBlank="1" showInputMessage="1" showErrorMessage="1" xr:uid="{814A507A-5710-4929-BC03-18ECACF001DA}">
          <x14:formula1>
            <xm:f>Hoja2!$L$9:$L$13</xm:f>
          </x14:formula1>
          <xm:sqref>B32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D0EF9E-F3AB-4730-8091-3D5558F9A6C1}">
  <sheetPr>
    <tabColor theme="3" tint="-0.499984740745262"/>
  </sheetPr>
  <dimension ref="A1"/>
  <sheetViews>
    <sheetView workbookViewId="0">
      <selection activeCell="I29" sqref="I29"/>
    </sheetView>
  </sheetViews>
  <sheetFormatPr baseColWidth="10" defaultRowHeight="15" x14ac:dyDescent="0.2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DCD96D-CC02-4832-9B6C-FE177A887757}">
  <sheetPr codeName="Hoja4">
    <tabColor theme="3" tint="-0.499984740745262"/>
  </sheetPr>
  <dimension ref="A1:C17"/>
  <sheetViews>
    <sheetView tabSelected="1" workbookViewId="0">
      <selection activeCell="C15" sqref="C15"/>
    </sheetView>
  </sheetViews>
  <sheetFormatPr baseColWidth="10" defaultColWidth="0" defaultRowHeight="15" x14ac:dyDescent="0.25"/>
  <cols>
    <col min="1" max="1" width="37" customWidth="1"/>
    <col min="2" max="2" width="11.42578125" customWidth="1"/>
    <col min="3" max="3" width="94.42578125" customWidth="1"/>
    <col min="4" max="16384" width="11.42578125" hidden="1"/>
  </cols>
  <sheetData>
    <row r="1" spans="1:3" ht="18.75" x14ac:dyDescent="0.25">
      <c r="A1" s="78" t="s">
        <v>85</v>
      </c>
      <c r="B1" s="78"/>
      <c r="C1" s="78"/>
    </row>
    <row r="2" spans="1:3" x14ac:dyDescent="0.25">
      <c r="A2" s="20" t="s">
        <v>29</v>
      </c>
      <c r="B2" s="68" t="str">
        <f>'AUTOS NOTA 324'!B2:C2</f>
        <v xml:space="preserve">089532655   APJ32492 </v>
      </c>
      <c r="C2" s="69"/>
    </row>
    <row r="3" spans="1:3" x14ac:dyDescent="0.25">
      <c r="A3" s="5" t="s">
        <v>1</v>
      </c>
      <c r="B3" s="64" t="str">
        <f>'AUTOS  NOTA 322'!B2:C2</f>
        <v>810013333002-20210012700</v>
      </c>
      <c r="C3" s="64"/>
    </row>
    <row r="4" spans="1:3" x14ac:dyDescent="0.25">
      <c r="A4" s="5" t="s">
        <v>2</v>
      </c>
      <c r="B4" s="64" t="str">
        <f>'AUTOS  NOTA 322'!B3:C3</f>
        <v>JUZGADO 7 ADMINISTRATIVO DE ARAUCA</v>
      </c>
      <c r="C4" s="64"/>
    </row>
    <row r="5" spans="1:3" x14ac:dyDescent="0.25">
      <c r="A5" s="5" t="s">
        <v>3</v>
      </c>
      <c r="B5" s="64" t="str">
        <f>'AUTOS  NOTA 322'!B4:C4</f>
        <v>NACIÓN – MINISTERIO DEL INTERIOR – UNIDAD NACIONAL DE PROTECCIÓN, LA UNIÓN TEMPORAL ESQUEMAS DE PROTECCIÓN 2020 COMPUESTA POR LAS EMPRESAS PROSEGUR VIGILANCIA Y SEGURIDAD PRIVADA LTDA., GRANADINA VIGILANCIA LTDA. Y SU OPORTUNO SERVICIO LTDA.; LA UNIÓN TEMPORAL NEORENT, COMPUESTA POR NEORENTING SAS Y ADMINISTRACIÓN OPERATIVA AUTOMOTRIZ SAS; Y EL BANCO DE BOGOTÁ</v>
      </c>
      <c r="C5" s="64"/>
    </row>
    <row r="6" spans="1:3" ht="15" customHeight="1" x14ac:dyDescent="0.25">
      <c r="A6" s="5" t="s">
        <v>4</v>
      </c>
      <c r="B6" s="64" t="str">
        <f>'AUTOS  NOTA 322'!B5:C5</f>
        <v>PEDRO ABEL CÁRDENAS AMADOR (PADRE); MARÍA ISABEL MALDONADO PARRA (MADRASTRA); JULIO CESAR HIGUERA SILVA (HERMANO); JAIRO HIGUERA SILVA (HERMANO); EDGAR JAVIER HIGUERA SILVA (HERMANO); SANDRA CÁRDENAS SILVA (HERMANA) ALEXANDER CÁRDENAS SILVA (HERMANO); EVERSON FELIPE HIGUERA SUAREZ (SOBRINO); GERSON ANDRÉS HIGUERA SUAREZ (SOBRINO); EDWAR SAIR BERNAL CARDENAS (SOBRINO); YERALDIN ALEXANDRA BERNAL CARDENAS (SOBRINA); KAREN LISETH CÁRDENAS BARRERA (SOBRINO); LIAN ALEXANDER CÁRDENAS BARRERA (SOBRINO)</v>
      </c>
      <c r="C6" s="64"/>
    </row>
    <row r="7" spans="1:3" ht="15" customHeight="1" x14ac:dyDescent="0.25">
      <c r="A7" s="5" t="s">
        <v>5</v>
      </c>
      <c r="B7" s="64" t="str">
        <f>'AUTOS  NOTA 322'!B6:C6</f>
        <v>LLAMADA EN GARANTIA</v>
      </c>
      <c r="C7" s="64"/>
    </row>
    <row r="8" spans="1:3" ht="15" customHeight="1" x14ac:dyDescent="0.25">
      <c r="A8" s="31" t="s">
        <v>119</v>
      </c>
      <c r="B8" s="64" t="str">
        <f>'AUTOS  NOTA 322'!B7:C8</f>
        <v>OMAR JULIÁN CÁRDENAS SILVA</v>
      </c>
      <c r="C8" s="64"/>
    </row>
    <row r="9" spans="1:3" ht="18.95" customHeight="1" x14ac:dyDescent="0.25">
      <c r="A9" s="5" t="s">
        <v>120</v>
      </c>
      <c r="B9" s="64" t="s">
        <v>77</v>
      </c>
      <c r="C9" s="64"/>
    </row>
    <row r="10" spans="1:3" x14ac:dyDescent="0.25">
      <c r="A10" s="7" t="s">
        <v>82</v>
      </c>
      <c r="B10" s="104">
        <f>'AUTOS NOTA 324'!B20:C20</f>
        <v>455000000</v>
      </c>
      <c r="C10" s="104"/>
    </row>
    <row r="11" spans="1:3" x14ac:dyDescent="0.25">
      <c r="A11" s="7" t="s">
        <v>139</v>
      </c>
      <c r="B11" s="105">
        <f>'AUTOS NOTA 324'!B39:C39</f>
        <v>136500000</v>
      </c>
      <c r="C11" s="64"/>
    </row>
    <row r="12" spans="1:3" ht="30" x14ac:dyDescent="0.25">
      <c r="A12" s="7" t="s">
        <v>86</v>
      </c>
      <c r="B12" s="102" t="s">
        <v>180</v>
      </c>
      <c r="C12" s="103"/>
    </row>
    <row r="13" spans="1:3" ht="45" x14ac:dyDescent="0.25">
      <c r="A13" s="5" t="s">
        <v>87</v>
      </c>
      <c r="B13" s="64" t="s">
        <v>35</v>
      </c>
      <c r="C13" s="64"/>
    </row>
    <row r="14" spans="1:3" ht="45" x14ac:dyDescent="0.25">
      <c r="A14" s="5" t="s">
        <v>88</v>
      </c>
      <c r="B14" s="64" t="s">
        <v>35</v>
      </c>
      <c r="C14" s="64"/>
    </row>
    <row r="15" spans="1:3" x14ac:dyDescent="0.25">
      <c r="A15" s="5" t="s">
        <v>89</v>
      </c>
      <c r="B15" s="6" t="s">
        <v>35</v>
      </c>
      <c r="C15" s="6"/>
    </row>
    <row r="16" spans="1:3" x14ac:dyDescent="0.25">
      <c r="A16" s="7" t="s">
        <v>90</v>
      </c>
      <c r="B16" s="64"/>
      <c r="C16" s="64"/>
    </row>
    <row r="17" spans="1:3" x14ac:dyDescent="0.25">
      <c r="A17" s="6" t="s">
        <v>91</v>
      </c>
      <c r="B17" s="103" t="s">
        <v>181</v>
      </c>
      <c r="C17" s="103"/>
    </row>
  </sheetData>
  <mergeCells count="16">
    <mergeCell ref="B16:C16"/>
    <mergeCell ref="B12:C12"/>
    <mergeCell ref="B17:C17"/>
    <mergeCell ref="B14:C14"/>
    <mergeCell ref="A1:C1"/>
    <mergeCell ref="B7:C7"/>
    <mergeCell ref="B10:C10"/>
    <mergeCell ref="B11:C11"/>
    <mergeCell ref="B13:C13"/>
    <mergeCell ref="B8:C8"/>
    <mergeCell ref="B2:C2"/>
    <mergeCell ref="B3:C3"/>
    <mergeCell ref="B4:C4"/>
    <mergeCell ref="B5:C5"/>
    <mergeCell ref="B6:C6"/>
    <mergeCell ref="B9:C9"/>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D504EE89-BC6D-46DA-B89F-71371E7786AD}">
          <x14:formula1>
            <xm:f>Hoja2!$B$1:$B$2</xm:f>
          </x14:formula1>
          <xm:sqref>B13:C13 B15 B16:C16</xm:sqref>
        </x14:dataValidation>
        <x14:dataValidation type="list" allowBlank="1" showInputMessage="1" showErrorMessage="1" xr:uid="{1D676583-DF8A-4A59-947B-D5D4A912595B}">
          <x14:formula1>
            <xm:f>Hoja2!$N$1:$N$3</xm:f>
          </x14:formula1>
          <xm:sqref>B9:C9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5"/>
  <dimension ref="A1:O13"/>
  <sheetViews>
    <sheetView topLeftCell="G1" workbookViewId="0">
      <selection activeCell="L26" sqref="L26"/>
    </sheetView>
  </sheetViews>
  <sheetFormatPr baseColWidth="10" defaultColWidth="11.42578125" defaultRowHeight="15" x14ac:dyDescent="0.25"/>
  <cols>
    <col min="4" max="4" width="20.140625" bestFit="1" customWidth="1"/>
    <col min="5" max="5" width="42.85546875" bestFit="1" customWidth="1"/>
    <col min="12" max="12" width="30.7109375" customWidth="1"/>
    <col min="13" max="13" width="16" customWidth="1"/>
  </cols>
  <sheetData>
    <row r="1" spans="1:15" x14ac:dyDescent="0.25">
      <c r="A1" s="9" t="s">
        <v>32</v>
      </c>
      <c r="B1" t="s">
        <v>35</v>
      </c>
      <c r="C1" s="9" t="s">
        <v>37</v>
      </c>
      <c r="D1" s="9" t="s">
        <v>92</v>
      </c>
      <c r="E1" s="3" t="s">
        <v>43</v>
      </c>
      <c r="F1" s="2" t="s">
        <v>75</v>
      </c>
      <c r="G1" s="4">
        <v>0</v>
      </c>
      <c r="H1" t="s">
        <v>13</v>
      </c>
      <c r="I1" t="s">
        <v>93</v>
      </c>
      <c r="K1" t="s">
        <v>121</v>
      </c>
      <c r="L1" s="30" t="s">
        <v>153</v>
      </c>
      <c r="M1" t="s">
        <v>94</v>
      </c>
      <c r="N1" t="s">
        <v>75</v>
      </c>
      <c r="O1" t="s">
        <v>143</v>
      </c>
    </row>
    <row r="2" spans="1:15" x14ac:dyDescent="0.25">
      <c r="A2" t="s">
        <v>94</v>
      </c>
      <c r="B2" t="s">
        <v>45</v>
      </c>
      <c r="C2" t="s">
        <v>95</v>
      </c>
      <c r="D2" s="2" t="s">
        <v>96</v>
      </c>
      <c r="E2" s="1" t="s">
        <v>97</v>
      </c>
      <c r="F2" s="2" t="s">
        <v>79</v>
      </c>
      <c r="G2" s="4">
        <v>0.7</v>
      </c>
      <c r="H2" t="s">
        <v>14</v>
      </c>
      <c r="I2" t="s">
        <v>98</v>
      </c>
      <c r="K2" t="s">
        <v>122</v>
      </c>
      <c r="L2" s="30" t="s">
        <v>123</v>
      </c>
      <c r="M2" t="s">
        <v>99</v>
      </c>
      <c r="N2" t="s">
        <v>77</v>
      </c>
      <c r="O2" t="s">
        <v>45</v>
      </c>
    </row>
    <row r="3" spans="1:15" x14ac:dyDescent="0.25">
      <c r="A3" t="s">
        <v>99</v>
      </c>
      <c r="C3" t="s">
        <v>100</v>
      </c>
      <c r="D3" s="2" t="s">
        <v>101</v>
      </c>
      <c r="E3" s="1" t="s">
        <v>102</v>
      </c>
      <c r="F3" s="2" t="s">
        <v>77</v>
      </c>
      <c r="G3" s="4">
        <v>0.3</v>
      </c>
      <c r="H3" t="s">
        <v>103</v>
      </c>
      <c r="I3" t="s">
        <v>104</v>
      </c>
      <c r="L3" s="30" t="s">
        <v>124</v>
      </c>
      <c r="M3" t="s">
        <v>105</v>
      </c>
      <c r="N3" t="s">
        <v>79</v>
      </c>
    </row>
    <row r="4" spans="1:15" x14ac:dyDescent="0.25">
      <c r="A4" t="s">
        <v>105</v>
      </c>
      <c r="C4" t="s">
        <v>38</v>
      </c>
      <c r="E4" s="1" t="s">
        <v>106</v>
      </c>
      <c r="H4" t="s">
        <v>107</v>
      </c>
      <c r="I4" t="s">
        <v>18</v>
      </c>
      <c r="L4" t="s">
        <v>125</v>
      </c>
    </row>
    <row r="5" spans="1:15" x14ac:dyDescent="0.25">
      <c r="A5" t="s">
        <v>108</v>
      </c>
      <c r="E5" s="1" t="s">
        <v>109</v>
      </c>
      <c r="H5" t="s">
        <v>110</v>
      </c>
      <c r="I5" t="s">
        <v>111</v>
      </c>
      <c r="L5" s="30" t="s">
        <v>126</v>
      </c>
    </row>
    <row r="6" spans="1:15" x14ac:dyDescent="0.25">
      <c r="E6" s="1" t="s">
        <v>112</v>
      </c>
      <c r="I6" t="s">
        <v>113</v>
      </c>
      <c r="L6" s="30" t="s">
        <v>154</v>
      </c>
    </row>
    <row r="7" spans="1:15" x14ac:dyDescent="0.25">
      <c r="E7" s="1" t="s">
        <v>114</v>
      </c>
      <c r="I7" t="s">
        <v>146</v>
      </c>
      <c r="L7" s="30" t="s">
        <v>127</v>
      </c>
    </row>
    <row r="8" spans="1:15" x14ac:dyDescent="0.25">
      <c r="E8" s="1" t="s">
        <v>115</v>
      </c>
      <c r="L8" s="30" t="s">
        <v>148</v>
      </c>
    </row>
    <row r="9" spans="1:15" x14ac:dyDescent="0.25">
      <c r="L9" s="30" t="s">
        <v>128</v>
      </c>
    </row>
    <row r="10" spans="1:15" x14ac:dyDescent="0.25">
      <c r="L10" s="30" t="s">
        <v>129</v>
      </c>
    </row>
    <row r="11" spans="1:15" x14ac:dyDescent="0.25">
      <c r="L11" s="30" t="s">
        <v>130</v>
      </c>
    </row>
    <row r="12" spans="1:15" x14ac:dyDescent="0.25">
      <c r="L12" s="30" t="s">
        <v>131</v>
      </c>
    </row>
    <row r="13" spans="1:15" x14ac:dyDescent="0.25">
      <c r="L13" s="30" t="s">
        <v>151</v>
      </c>
    </row>
  </sheetData>
  <pageMargins left="0.7" right="0.7" top="0.75" bottom="0.75" header="0.3" footer="0.3"/>
  <headerFooter>
    <oddHeader>&amp;C&amp;"Calibri"&amp;10&amp;K000000 Internal&amp;1#_x000D_</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AUTOS  NOTA 322</vt:lpstr>
      <vt:lpstr>AUTOS NOTA 321</vt:lpstr>
      <vt:lpstr>AUTOS NOTA 324</vt:lpstr>
      <vt:lpstr>TASACION </vt:lpstr>
      <vt:lpstr>AUTOS NOTA 325</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Cupasachoa Herrera, Yuli Natalia (ALLIANZ COLOMBIA)</cp:lastModifiedBy>
  <cp:revision/>
  <dcterms:created xsi:type="dcterms:W3CDTF">2020-12-07T14:41:17Z</dcterms:created>
  <dcterms:modified xsi:type="dcterms:W3CDTF">2024-08-13T14:00:25Z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43847">
    <vt:lpwstr>02092021143847;CE02653;0</vt:lpwstr>
  </property>
  <property fmtid="{D5CDD505-2E9C-101B-9397-08002B2CF9AE}" pid="20" name="OfficeDocumentSecurity_02092021143943">
    <vt:lpwstr>02092021143943;CE02653;0</vt:lpwstr>
  </property>
  <property fmtid="{D5CDD505-2E9C-101B-9397-08002B2CF9AE}" pid="21" name="OfficeDocumentSecurity_02092021144022">
    <vt:lpwstr>02092021144022;CE02653;0</vt:lpwstr>
  </property>
  <property fmtid="{D5CDD505-2E9C-101B-9397-08002B2CF9AE}" pid="22" name="MSIP_Label_863bc15e-e7bf-41c1-bdb3-03882d8a2e2c_Enabled">
    <vt:lpwstr>true</vt:lpwstr>
  </property>
  <property fmtid="{D5CDD505-2E9C-101B-9397-08002B2CF9AE}" pid="23" name="MSIP_Label_863bc15e-e7bf-41c1-bdb3-03882d8a2e2c_SetDate">
    <vt:lpwstr>2023-02-15T12:41:27Z</vt:lpwstr>
  </property>
  <property fmtid="{D5CDD505-2E9C-101B-9397-08002B2CF9AE}" pid="24" name="MSIP_Label_863bc15e-e7bf-41c1-bdb3-03882d8a2e2c_Method">
    <vt:lpwstr>Privileged</vt:lpwstr>
  </property>
  <property fmtid="{D5CDD505-2E9C-101B-9397-08002B2CF9AE}" pid="25" name="MSIP_Label_863bc15e-e7bf-41c1-bdb3-03882d8a2e2c_Name">
    <vt:lpwstr>863bc15e-e7bf-41c1-bdb3-03882d8a2e2c</vt:lpwstr>
  </property>
  <property fmtid="{D5CDD505-2E9C-101B-9397-08002B2CF9AE}" pid="26" name="MSIP_Label_863bc15e-e7bf-41c1-bdb3-03882d8a2e2c_SiteId">
    <vt:lpwstr>6e06e42d-6925-47c6-b9e7-9581c7ca302a</vt:lpwstr>
  </property>
  <property fmtid="{D5CDD505-2E9C-101B-9397-08002B2CF9AE}" pid="27" name="MSIP_Label_863bc15e-e7bf-41c1-bdb3-03882d8a2e2c_ActionId">
    <vt:lpwstr>ecc5e9df-e1db-4698-8463-abf3c56b12d7</vt:lpwstr>
  </property>
  <property fmtid="{D5CDD505-2E9C-101B-9397-08002B2CF9AE}" pid="28" name="MSIP_Label_863bc15e-e7bf-41c1-bdb3-03882d8a2e2c_ContentBits">
    <vt:lpwstr>1</vt:lpwstr>
  </property>
</Properties>
</file>