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89FBAECC-C83F-470A-85D1-D38125826CE7}" xr6:coauthVersionLast="47" xr6:coauthVersionMax="47" xr10:uidLastSave="{00000000-0000-0000-0000-000000000000}"/>
  <bookViews>
    <workbookView xWindow="-120" yWindow="-120" windowWidth="24240" windowHeight="13020" firstSheet="1" activeTab="5"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CONCEPTO CONCILIACIÓN NOTA 330" sheetId="11" r:id="rId6"/>
    <sheet name="Hoja2" sheetId="6" state="hidden" r:id="rId7"/>
  </sheets>
  <externalReferences>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1" l="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20" i="8"/>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<sst xmlns="http://schemas.openxmlformats.org/spreadsheetml/2006/main" count="253" uniqueCount="188">
  <si>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</si>
  <si>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</si>
  <si>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</si>
  <si>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</si>
  <si>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</si>
  <si>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</si>
  <si>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</si>
  <si>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</si>
  <si>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</si>
  <si>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</si>
  <si>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</si>
  <si>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</si>
  <si>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</si>
  <si>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</si>
  <si>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</si>
  <si>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</si>
  <si>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</si>
  <si>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</si>
  <si>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</si>
  <si>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</si>
  <si>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</si>
  <si>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</si>
  <si>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</si>
  <si>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</si>
  <si>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</si>
  <si>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</si>
  <si>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</si>
  <si>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</si>
  <si>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</si>
  <si>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</si>
  <si>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</si>
  <si>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</si>
  <si>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</si>
  <si>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</si>
  <si>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</si>
  <si>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</si>
  <si>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</si>
  <si>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</si>
  <si>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</si>
  <si>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</si>
  <si>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</si>
  <si>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</si>
  <si>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</si>
  <si>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</si>
  <si>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</si>
  <si>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</si>
  <si>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</si>
  <si>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</si>
  <si>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</si>
  <si>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</si>
  <si>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</si>
  <si>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</si>
  <si>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</si>
  <si>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</si>
  <si>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</si>
  <si>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</si>
  <si>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</si>
  <si>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</si>
  <si>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</si>
  <si>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</si>
  <si>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</si>
  <si>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</si>
  <si>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</si>
  <si>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</si>
  <si>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</si>
  <si>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</si>
  <si>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</si>
  <si>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</si>
  <si>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</si>
  <si>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</si>
  <si>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</si>
  <si>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</si>
  <si>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</si>
  <si>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</si>
  <si>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</si>
  <si>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</si>
  <si>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</si>
  <si>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</si>
  <si>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</si>
  <si>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</si>
  <si>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</si>
  <si>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</si>
  <si>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</si>
  <si>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</si>
  <si>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</si>
  <si>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</si>
  <si>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</si>
  <si>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</si>
  <si>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</si>
  <si>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</si>
  <si>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</si>
  <si>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</si>
  <si>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</si>
  <si>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</si>
  <si>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</si>
  <si>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</si>
  <si>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</si>
  <si>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</si>
  <si>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</si>
  <si>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</si>
  <si>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</si>
  <si>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</si>
  <si>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</si>
  <si>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</si>
  <si>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</si>
  <si>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</si>
  <si>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</si>
  <si>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</si>
  <si>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</si>
  <si>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</si>
  <si>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</si>
  <si>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</si>
  <si>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</si>
  <si>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</si>
  <si>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</si>
  <si>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</si>
  <si>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</si>
  <si>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</si>
  <si>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</si>
  <si>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</si>
  <si>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</si>
  <si>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</si>
  <si>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</si>
  <si>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</si>
  <si>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</si>
  <si>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</si>
  <si>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</si>
  <si>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</si>
  <si>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</si>
  <si>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</si>
  <si>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</si>
  <si>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</si>
  <si>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</si>
  <si>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</si>
  <si>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</si>
  <si>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</si>
  <si>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</si>
  <si>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</si>
  <si>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</si>
  <si>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</si>
  <si>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</si>
  <si>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</si>
  <si>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</si>
  <si>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</si>
  <si>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</si>
  <si>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</si>
  <si>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</si>
  <si>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</si>
  <si>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</si>
  <si>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</si>
  <si>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</si>
  <si>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</si>
  <si>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</si>
  <si>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</si>
  <si>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</si>
  <si>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</si>
  <si>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664003189001-2022–00247–00</t>
  </si>
  <si>
    <t>PROMISCUO DEL CIRCUITO DE LA VIRGINIA (RISARALDA)</t>
  </si>
  <si>
    <t>JOSÉ ALBERTO MONTES OCAMPO, SANTIAGO MONTES CARDONA y ALLIANZ SEGUROS S.A.</t>
  </si>
  <si>
    <t>JENNIFER SOTO LONDOÑO (cónyuge) (nació el 02/12/1990) -en nombre propio y en representación de los menores HENCY JAWER CAÑAS SOTO (nació el 10/03/2014)  y ALIZON THALIANA CAÑAS SOTO  (nació el 04/09/2021) (hijos)-, MARÍA TERESA LONDOÑO ANDICA (suegra), ELIZABETH SOTO LONDOÑO (cuñada), LUZ STEFANY SOTO LONDOÑO (cuñada), PAULA ANDREA MURILLO LONDOÑO (hermana de crianza) y JOSÉ DANIEL ARENAS PESCADOR (hermano de crianza)</t>
  </si>
  <si>
    <t>YEISON MAURICIO CAÑAS CASTAÑEDA</t>
  </si>
  <si>
    <t>CAIMALITO, CASA 375, LA VIRGINIA (CÓNYUGE E HIJOS)</t>
  </si>
  <si>
    <t>3137359554 (APODERADA PARTE DEMANDANTE)</t>
  </si>
  <si>
    <t>abogadasandramilena@gmail.com</t>
  </si>
  <si>
    <t>CASADO</t>
  </si>
  <si>
    <t>02 DE MAYO DE 1982</t>
  </si>
  <si>
    <t>05 DE SEPTIEMBRE DE 2021</t>
  </si>
  <si>
    <t>LABORES DE GUADAÑERIA</t>
  </si>
  <si>
    <t>20 DE ABRIL DE 2022</t>
  </si>
  <si>
    <t>10 DE MAYO DE 2022</t>
  </si>
  <si>
    <t xml:space="preserve">Conforme a lo enunciado en los hechos de la demanda, el 05 de septiembre de 2021 en la vía del Ingenio Risaralda, se presentó un accidente de tránsito donde se vieron involucrados la motocicleta de placa ZQX20A -conducida al momento de los hechos por el señor Yeison Mauricio Cañas- y HWO509 -conducido al momento de los hechos por el señor Santiago Montes Cardona-. Con ocasión a dicho accidente falleció el señor Yeison Mauricio Cañas.
Afirman los demandantes que la causa eficiente del accidente de tránsito se atribuye al comportamiento desplegado por el señor Santiago montes al invadir el carril por el que se desplazaba Yeison Cañas.
En el IPAT se codifica al conductor del vehículo de placa HWO509 -Santiago Montes- con el código No. 157 y el agente de tránsito que conoció del accidente indicó “invasión carril contrario vehículo 1”. </t>
  </si>
  <si>
    <t>JOSÉ ALBERTO MONTES OCAMPO</t>
  </si>
  <si>
    <t>HWO509</t>
  </si>
  <si>
    <t>022549031/0</t>
  </si>
  <si>
    <t>22549031/0</t>
  </si>
  <si>
    <t>105491751-APJ31617</t>
  </si>
  <si>
    <t>Daño a la vida de relación</t>
  </si>
  <si>
    <t>La contingencia se califica como probable, ya que, el contrato de seguro presta cobertura material y temporal y, además, conforme al acervo probatorio que obra dentro del presente proceso se evidencia responsabilidad en cabeza del conductor del vehículo asegurado. 
Lo primero que debe tenerse en cuenta es que, la póliza No. 022549031 / 0 cuyo tomador y asegurado es el señor José Alberto Montes Ocampo, presta cobertura material y temporal de conformidad con los hechos y pretensiones expuestas en el escrito de demanda. Frente a la cobertura temporal, debe decirse que, la misma tenía una vigencia comprendida entre 01 de diciembre de 2020 al 30 de noviembre de 2021 en modalidad de ocurrencia y, los hechos objeto de la presente demanda se presentaron el 05 de septiembre de 2021; respecto a la cobertura material, también se presenta en este caso, ya que ampara la responsabilidad civil extracontractual, la cual se circunscribe a lo pretendido por los demandantes al incoar la presente demanda.
Por otro lado, frente a la responsabilidad del asegurado debe decirse que, de los elementos de prueba que militan en el plenario, se evidencia que el actuar por parte del conductor del vehículo asegurado fue la causa efectiva para la ocurrencia accidente de tránsito. Hay que considerar que dentro del IPAT se consigna como hipótesis única del accidente de tránsito el código No. 157 al conductor del vehículo asegurado. Dicho código corresponde a “Otra” y el agente de tránsito que conoció del accidente lo describió como “Invasión carril contrario vehículo 1”. En igual sentido, al observar el croquis que acompaña el referido informe se puede observar la trayectoria y ubicación de los vehículos involucrados, donde se puede constatar la responsabilidad del conductor del vehículo de placa HWO509 frente a los hechos que dieron origen a la demanda.</t>
  </si>
  <si>
    <t>De conformidad con el acervo probatorio que obra dentro del proceso, la situación fáctica presentada dentro del mismo, y lo criterios jurisprudenciales que de este tipo de litigios sirven de base para objetivar la liquidación de perjuicios, se establece:
(i) Lucro cesante: 
Jennifer Soto: $0. Lo anterior bajo el entendido que, no obra prueba dentro del expediente que acredite que la señora Jennifer Soto dependía económicamente del señor Yeison Mauricio Cañas.
Hency Jawer Cañas (nació el 10/03/2014) y Alizon Thaliana Cañas (nació el 04/09/2021): $12.850.000. Lo anterior bajo el entendido que, si bien no obra prueba que el señor Yeison Mauricio Cañas desarrollara alguna labor u oficio, se realizó liquidación con el SMLMV para la fecha de los hechos, considerando además, que el causante tenía otros 2 hijos a parte de Hency y Alizon.
(ii) Daño moral:  a) Jennifer Soto: $60.000.000; b) Hency Jawer Cañas: $60.000.000; c) Alizon Thaliana Cañas: $60.000.000; d) María Teresa Londoño: $10.000.000; e) José Daniel Arenas: $27.255.780; f) Paula Andrea Murillo: $27.255.780; g) Luz Estefany Soto: $5.000.000; y, h) Elizabeth Soto: $5.000.000.
Lo anterior, de conformidad con la jurisprudencia Corte Suprema de Justicia, como por ejemplo en la sentencia AC3265-2019. Radicación No. 11001-02-03-000-2019-02385-00. del 12 de agosto 2019 a través de la cual el valor máximo a otorgar es de $60.000.000 en casos de muerte.
(iii) Daño a la vida de relación:  a) Jennifer Soto: $30.000.000; b) Hency Jawer Cañas: $27.255.780.
TOTAL LIQUIDACIÓN OBJETIVADA: $324.617.340</t>
  </si>
  <si>
    <t>1. EXCEPCIONES FRENTE A LA DEMANDA
1. AUSENCIA DE RESPONSABILIDAD POR LA EVIDENTE FALTA DE PRUEBA DE LA CULPA EN CABEZA DEL CONDUCTOR DEL VEHÍCULO DE PLACA HWO509
2. TASACIÓN INDEBIDA E INJUSTIFICADA DE LOS SUPUESTOS PERJUICIOS PATRIMONIALES -LUCRO CESANTE- Y EXTRAPATRIMONIALES -PERJUICIOS MORALES Y DAÑO A LA VIDA EN RELACIÓN- PRETENDIDOS POR LOS DEMANDANTES
3. CONCURRENCIA DE CULPAS 
4. INEXISTENCIA DE OBLIGACIÓN DE INDEMNIZAR A CARGO DE ALLIANZ SEGUROS S.A. POR LA NO REALIZACIÓN DEL RIESGO ASEGURADO Y EL INCUMPLIMIENTO DE LAS CARGAS DEL ARTÍCULO 1077 DEL CÓDIGO DE COMERCIO
5. EN CUALQUIER CASO, DE NINGUNA FORMA SE PODRÁ EXCEDER EL LÍMITE DEL VALOR ASEGURADO AMPARADO EN LA PÓLIZA No. 022549031 / 0
6. DISPONIBILIDAD DEL VALOR ASEGURADO
7. INEXISTENCIA DE SOLIDARIDAD ENTRE MI MANDANTE ALLIANZ SEGUROS S.A. Y LOS CODEMANDADOS 
8. CARÁCTER MERAMENTE INDEMNIZATORIO DEL CONTRATO DE SEGURO DE RESPONSABILIDAD CIVIL
9. GENÉRICA Y OTRAS
2. EXCEPCIONES FRENTE AL LLAMAMIENTO EN GARANTÍA
1.	INEXISTENCIA DE OBLIGACIÓN DE INDEMNIZAR A CARGO DE ALLIANZ SEGUROS S.A. POR LA NO REALIZACIÓN DEL RIESGO ASEGURADO Y EL INCUMPLIMIENTO DE LAS CARGAS DEL ARTÍCULO 1077 DEL CÓDIGO DE COMERCIO
2.	EN CUALQUIER CASO, DE NINGUNA FORMA SE PODRÁ EXCEDER EL LÍMITE DEL VALOR ASEGURADO AMPARADO EN LA PÓLIZA No. 022549031 / 0
3.	DISPONIBILIDAD DEL VALOR ASEGURADO
4.	CARÁCTER MERAMENTE INDEMNIZATORIO DEL CONTRATO DE SEGURO DE RESPONSABILIDAD CIVIL
5.	GENÉRICA Y OTRAS</t>
  </si>
  <si>
    <t xml:space="preserve">CONCEPTO DE CONCILIACIÓN 330 </t>
  </si>
  <si>
    <t xml:space="preserve">SUMA SOLICITADA </t>
  </si>
  <si>
    <t>COMENTARIOS ABOGADO EXTERNO</t>
  </si>
  <si>
    <t>COMENTARIO OUT</t>
  </si>
  <si>
    <t>AUTORIZACIÓN COMPAÑÍA SUMA</t>
  </si>
  <si>
    <t xml:space="preserve">AUTORIZACIÓN COMPAÑÍA COMENTARIOS </t>
  </si>
  <si>
    <t>105491751 - Apl. desconocido</t>
  </si>
  <si>
    <t>PROPUESTA CONCILIATORIA
Estimadas doctoras,
Comedidamente informamos que, dentro del proceso del asunto, la abogada de la parte demandante se comunicó con nosotros para trasladarnos su intensión de aceptar la suma que en su momento (noviembre del año 2023) se le ofreció por valor de $280.000.000
Por lo anterior, queremos confirmar si la compañía aún mantiene esta cifra como autorización para proceder con la elaboración del contrato de transacción y así hacérselo saber a los demandantes.
Personas demandantes que harían parte del arreglo de pago:
•JENNIFER SOTO LONDOÑO en nombre propio y en representación de los menores Hency Jawer Cañas Soto y Alizon Thaliana Cañas Soto.
•MARÍA TERESA LONDOÑO ANDICA.
•ELIZABETH SOTO LONDOÑO.
•LUZ STEFANY SOTO LONDOÑO.
•PAULA ANDREA MURILLO LONDOÑO y 
•JOSÉ DANIEL ARENAS PESCADOR
De acuerdo con la demanda, el auto de admisión y el correo enviado por la compañía el 21 de enero del 2022 frente a quienes conforman el grupo familiar del fallecido, se encuentra que Chailer Yulieth Cañas Maya (hija), Tirgerman Mauricio Cañas Maya (hijo), y Maye Maya Vélez (madre de dichos hijos), NO se encuentran relacionados como demandantes. 
Quedamos muy atentos a sus instrucciones para proceder.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</si>
</sst>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7" borderId="2" xfId="0" applyFill="1" applyBorder="1" applyAlignment="1">
      <alignment horizontal="justify" vertical="top"/>
    </xf>
    <xf numFmtId="0" fontId="0" fillId="7" borderId="3" xfId="0" applyFill="1" applyBorder="1" applyAlignment="1">
      <alignment horizontal="justify" vertical="top"/>
    </xf>
    <xf numFmtId="14" fontId="0" fillId="7" borderId="2" xfId="0" applyNumberFormat="1"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justify" vertical="top"/>
    </xf>
    <xf numFmtId="44" fontId="0" fillId="5" borderId="1" xfId="4" applyFont="1" applyFill="1" applyBorder="1" applyAlignment="1">
      <alignment horizontal="center"/>
    </xf>
    <xf numFmtId="0" fontId="0" fillId="5" borderId="1" xfId="0" applyFill="1" applyBorder="1" applyAlignment="1">
      <alignment horizontal="justify" vertical="top"/>
    </xf>
    <xf numFmtId="6" fontId="0" fillId="5" borderId="1" xfId="1" applyNumberFormat="1" applyFont="1" applyFill="1" applyBorder="1" applyAlignment="1">
      <alignment horizontal="justify" vertical="top"/>
    </xf>
    <xf numFmtId="6" fontId="0" fillId="5" borderId="1" xfId="4" applyNumberFormat="1" applyFont="1" applyFill="1" applyBorder="1" applyAlignment="1">
      <alignment horizontal="center"/>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bogadasandramilen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70" zoomScaleNormal="70" workbookViewId="0">
      <selection activeCell="B2" sqref="B2:C6"/>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54" t="s">
        <v>0</v>
      </c>
      <c r="B1" s="54"/>
      <c r="C1" s="54"/>
    </row>
    <row r="2" spans="1:3" x14ac:dyDescent="0.25">
      <c r="A2" s="5" t="s">
        <v>1</v>
      </c>
      <c r="B2" s="59" t="s">
        <v>156</v>
      </c>
      <c r="C2" s="60"/>
    </row>
    <row r="3" spans="1:3" x14ac:dyDescent="0.25">
      <c r="A3" s="5" t="s">
        <v>2</v>
      </c>
      <c r="B3" s="55" t="s">
        <v>157</v>
      </c>
      <c r="C3" s="56"/>
    </row>
    <row r="4" spans="1:3" x14ac:dyDescent="0.25">
      <c r="A4" s="5" t="s">
        <v>3</v>
      </c>
      <c r="B4" s="55" t="s">
        <v>158</v>
      </c>
      <c r="C4" s="56"/>
    </row>
    <row r="5" spans="1:3" ht="108" customHeight="1" x14ac:dyDescent="0.25">
      <c r="A5" s="5" t="s">
        <v>4</v>
      </c>
      <c r="B5" s="55" t="s">
        <v>159</v>
      </c>
      <c r="C5" s="56"/>
    </row>
    <row r="6" spans="1:3" x14ac:dyDescent="0.25">
      <c r="A6" s="5" t="s">
        <v>5</v>
      </c>
      <c r="B6" s="49" t="s">
        <v>120</v>
      </c>
      <c r="C6" s="49"/>
    </row>
    <row r="7" spans="1:3" x14ac:dyDescent="0.25">
      <c r="A7" s="27" t="s">
        <v>6</v>
      </c>
      <c r="B7" s="55" t="s">
        <v>122</v>
      </c>
      <c r="C7" s="56"/>
    </row>
    <row r="8" spans="1:3" ht="22.9" customHeight="1" x14ac:dyDescent="0.25">
      <c r="A8" s="28" t="s">
        <v>137</v>
      </c>
      <c r="B8" s="49" t="s">
        <v>160</v>
      </c>
      <c r="C8" s="49"/>
    </row>
    <row r="9" spans="1:3" x14ac:dyDescent="0.25">
      <c r="A9" s="28" t="s">
        <v>131</v>
      </c>
      <c r="B9" s="49">
        <v>75056914</v>
      </c>
      <c r="C9" s="49"/>
    </row>
    <row r="10" spans="1:3" x14ac:dyDescent="0.25">
      <c r="A10" s="28" t="s">
        <v>7</v>
      </c>
      <c r="B10" s="47" t="s">
        <v>161</v>
      </c>
      <c r="C10" s="47"/>
    </row>
    <row r="11" spans="1:3" ht="30" customHeight="1" x14ac:dyDescent="0.25">
      <c r="A11" s="29" t="s">
        <v>8</v>
      </c>
      <c r="B11" s="47" t="s">
        <v>162</v>
      </c>
      <c r="C11" s="47"/>
    </row>
    <row r="12" spans="1:3" ht="30" customHeight="1" x14ac:dyDescent="0.25">
      <c r="A12" s="5" t="s">
        <v>9</v>
      </c>
      <c r="B12" s="48" t="s">
        <v>163</v>
      </c>
      <c r="C12" s="47"/>
    </row>
    <row r="13" spans="1:3" x14ac:dyDescent="0.25">
      <c r="A13" s="5" t="s">
        <v>10</v>
      </c>
      <c r="B13" s="49" t="s">
        <v>164</v>
      </c>
      <c r="C13" s="49"/>
    </row>
    <row r="14" spans="1:3" x14ac:dyDescent="0.25">
      <c r="A14" s="5" t="s">
        <v>11</v>
      </c>
      <c r="B14" s="50" t="s">
        <v>165</v>
      </c>
      <c r="C14" s="49"/>
    </row>
    <row r="15" spans="1:3" x14ac:dyDescent="0.25">
      <c r="A15" s="5" t="s">
        <v>144</v>
      </c>
      <c r="B15" s="49">
        <v>38</v>
      </c>
      <c r="C15" s="49"/>
    </row>
    <row r="16" spans="1:3" x14ac:dyDescent="0.25">
      <c r="A16" s="5" t="s">
        <v>12</v>
      </c>
      <c r="B16" s="49" t="s">
        <v>166</v>
      </c>
      <c r="C16" s="49"/>
    </row>
    <row r="17" spans="1:3" ht="15" customHeight="1" x14ac:dyDescent="0.25">
      <c r="A17" s="5" t="s">
        <v>13</v>
      </c>
      <c r="B17" s="47" t="s">
        <v>103</v>
      </c>
      <c r="C17" s="47"/>
    </row>
    <row r="18" spans="1:3" x14ac:dyDescent="0.25">
      <c r="A18" s="5" t="s">
        <v>15</v>
      </c>
      <c r="B18" s="47" t="s">
        <v>167</v>
      </c>
      <c r="C18" s="47"/>
    </row>
    <row r="19" spans="1:3" ht="18.75" customHeight="1" x14ac:dyDescent="0.25">
      <c r="A19" s="5" t="s">
        <v>16</v>
      </c>
      <c r="B19" s="57">
        <v>908526</v>
      </c>
      <c r="C19" s="58"/>
    </row>
    <row r="20" spans="1:3" x14ac:dyDescent="0.25">
      <c r="A20" s="5" t="s">
        <v>132</v>
      </c>
      <c r="B20" s="49">
        <v>1</v>
      </c>
      <c r="C20" s="49"/>
    </row>
    <row r="21" spans="1:3" ht="17.25" customHeight="1" x14ac:dyDescent="0.25">
      <c r="A21" s="5" t="s">
        <v>17</v>
      </c>
      <c r="B21" s="47" t="s">
        <v>18</v>
      </c>
      <c r="C21" s="47"/>
    </row>
    <row r="22" spans="1:3" x14ac:dyDescent="0.25">
      <c r="A22" s="28" t="s">
        <v>19</v>
      </c>
      <c r="B22" s="44" t="s">
        <v>166</v>
      </c>
      <c r="C22" s="44"/>
    </row>
    <row r="23" spans="1:3" x14ac:dyDescent="0.25">
      <c r="A23" s="28" t="s">
        <v>20</v>
      </c>
      <c r="B23" s="46" t="s">
        <v>168</v>
      </c>
      <c r="C23" s="44"/>
    </row>
    <row r="24" spans="1:3" x14ac:dyDescent="0.25">
      <c r="A24" s="28" t="s">
        <v>21</v>
      </c>
      <c r="B24" s="46" t="s">
        <v>169</v>
      </c>
      <c r="C24" s="44"/>
    </row>
    <row r="25" spans="1:3" x14ac:dyDescent="0.25">
      <c r="A25" s="61" t="s">
        <v>146</v>
      </c>
      <c r="B25" s="44" t="s">
        <v>170</v>
      </c>
      <c r="C25" s="45"/>
    </row>
    <row r="26" spans="1:3" x14ac:dyDescent="0.25">
      <c r="A26" s="61"/>
      <c r="B26" s="45"/>
      <c r="C26" s="45"/>
    </row>
    <row r="27" spans="1:3" ht="100.5" customHeight="1" x14ac:dyDescent="0.25">
      <c r="A27" s="61"/>
      <c r="B27" s="45"/>
      <c r="C27" s="45"/>
    </row>
    <row r="28" spans="1:3" x14ac:dyDescent="0.25">
      <c r="A28" s="28" t="s">
        <v>23</v>
      </c>
      <c r="B28" s="45" t="s">
        <v>171</v>
      </c>
      <c r="C28" s="45"/>
    </row>
    <row r="29" spans="1:3" x14ac:dyDescent="0.25">
      <c r="A29" s="28" t="s">
        <v>24</v>
      </c>
      <c r="B29" s="45">
        <v>79339330</v>
      </c>
      <c r="C29" s="45"/>
    </row>
    <row r="30" spans="1:3" x14ac:dyDescent="0.25">
      <c r="A30" s="28" t="s">
        <v>25</v>
      </c>
      <c r="B30" s="51" t="s">
        <v>172</v>
      </c>
      <c r="C30" s="52"/>
    </row>
    <row r="31" spans="1:3" x14ac:dyDescent="0.25">
      <c r="A31" s="28" t="s">
        <v>133</v>
      </c>
      <c r="B31" s="45" t="s">
        <v>173</v>
      </c>
      <c r="C31" s="45"/>
    </row>
    <row r="32" spans="1:3" x14ac:dyDescent="0.25">
      <c r="A32" s="28" t="s">
        <v>26</v>
      </c>
      <c r="B32" s="53">
        <v>44804</v>
      </c>
      <c r="C32" s="52"/>
    </row>
    <row r="33" spans="1:3" x14ac:dyDescent="0.25">
      <c r="A33" s="5" t="s">
        <v>27</v>
      </c>
      <c r="B33" s="50">
        <v>45153</v>
      </c>
      <c r="C33" s="50"/>
    </row>
    <row r="34" spans="1:3" ht="45" x14ac:dyDescent="0.25">
      <c r="A34" s="5" t="s">
        <v>134</v>
      </c>
      <c r="B34" s="50">
        <v>45194</v>
      </c>
      <c r="C34" s="49"/>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C060612F-A995-4696-994C-E4C013DEA507}"/>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55" zoomScaleNormal="55" workbookViewId="0">
      <selection activeCell="B2" sqref="B2:C2"/>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62" t="s">
        <v>28</v>
      </c>
      <c r="B1" s="62"/>
      <c r="C1" s="62"/>
    </row>
    <row r="2" spans="1:3" ht="15.75" customHeight="1" x14ac:dyDescent="0.25">
      <c r="A2" s="20" t="s">
        <v>29</v>
      </c>
      <c r="B2" s="63" t="s">
        <v>175</v>
      </c>
      <c r="C2" s="64"/>
    </row>
    <row r="3" spans="1:3" s="2" customFormat="1" x14ac:dyDescent="0.25">
      <c r="A3" s="5" t="s">
        <v>1</v>
      </c>
      <c r="B3" s="49" t="str">
        <f>'AUTOS  NOTA 322'!B2:C2</f>
        <v>664003189001-2022–00247–00</v>
      </c>
      <c r="C3" s="49"/>
    </row>
    <row r="4" spans="1:3" s="2" customFormat="1" x14ac:dyDescent="0.25">
      <c r="A4" s="5" t="s">
        <v>2</v>
      </c>
      <c r="B4" s="49" t="str">
        <f>'AUTOS  NOTA 322'!B3:C3</f>
        <v>PROMISCUO DEL CIRCUITO DE LA VIRGINIA (RISARALDA)</v>
      </c>
      <c r="C4" s="49"/>
    </row>
    <row r="5" spans="1:3" s="2" customFormat="1" x14ac:dyDescent="0.25">
      <c r="A5" s="5" t="s">
        <v>3</v>
      </c>
      <c r="B5" s="49" t="str">
        <f>'AUTOS  NOTA 322'!B4:C4</f>
        <v>JOSÉ ALBERTO MONTES OCAMPO, SANTIAGO MONTES CARDONA y ALLIANZ SEGUROS S.A.</v>
      </c>
      <c r="C5" s="49"/>
    </row>
    <row r="6" spans="1:3" s="2" customFormat="1" x14ac:dyDescent="0.25">
      <c r="A6" s="5" t="s">
        <v>4</v>
      </c>
      <c r="B6" s="49" t="str">
        <f>'AUTOS  NOTA 322'!B5:C5</f>
        <v>JENNIFER SOTO LONDOÑO (cónyuge) (nació el 02/12/1990) -en nombre propio y en representación de los menores HENCY JAWER CAÑAS SOTO (nació el 10/03/2014)  y ALIZON THALIANA CAÑAS SOTO  (nació el 04/09/2021) (hijos)-, MARÍA TERESA LONDOÑO ANDICA (suegra), ELIZABETH SOTO LONDOÑO (cuñada), LUZ STEFANY SOTO LONDOÑO (cuñada), PAULA ANDREA MURILLO LONDOÑO (hermana de crianza) y JOSÉ DANIEL ARENAS PESCADOR (hermano de crianza)</v>
      </c>
      <c r="C6" s="49"/>
    </row>
    <row r="7" spans="1:3" s="2" customFormat="1" x14ac:dyDescent="0.25">
      <c r="A7" s="5" t="s">
        <v>5</v>
      </c>
      <c r="B7" s="49" t="str">
        <f>'AUTOS  NOTA 322'!B6:C6</f>
        <v>LLAMADA EN GARANTIA</v>
      </c>
      <c r="C7" s="49"/>
    </row>
    <row r="8" spans="1:3" s="2" customFormat="1" x14ac:dyDescent="0.25">
      <c r="A8" s="31" t="s">
        <v>118</v>
      </c>
      <c r="B8" s="49" t="str">
        <f>'AUTOS  NOTA 322'!B7:C8</f>
        <v>YEISON MAURICIO CAÑAS CASTAÑEDA</v>
      </c>
      <c r="C8" s="49"/>
    </row>
    <row r="9" spans="1:3" x14ac:dyDescent="0.25">
      <c r="A9" s="20" t="s">
        <v>30</v>
      </c>
      <c r="B9" s="49" t="s">
        <v>174</v>
      </c>
      <c r="C9" s="49"/>
    </row>
    <row r="10" spans="1:3" x14ac:dyDescent="0.25">
      <c r="A10" s="20" t="s">
        <v>22</v>
      </c>
      <c r="B10" s="49" t="s">
        <v>123</v>
      </c>
      <c r="C10" s="49"/>
    </row>
    <row r="11" spans="1:3" x14ac:dyDescent="0.25">
      <c r="A11" s="20" t="s">
        <v>31</v>
      </c>
      <c r="B11" s="77">
        <v>4000000000</v>
      </c>
      <c r="C11" s="78"/>
    </row>
    <row r="12" spans="1:3" x14ac:dyDescent="0.25">
      <c r="A12" s="20" t="s">
        <v>136</v>
      </c>
      <c r="B12" s="77">
        <v>0</v>
      </c>
      <c r="C12" s="78"/>
    </row>
    <row r="13" spans="1:3" x14ac:dyDescent="0.25">
      <c r="A13" s="20" t="s">
        <v>32</v>
      </c>
      <c r="B13" s="55"/>
      <c r="C13" s="56"/>
    </row>
    <row r="14" spans="1:3" x14ac:dyDescent="0.25">
      <c r="A14" s="20" t="s">
        <v>33</v>
      </c>
      <c r="B14" s="47"/>
      <c r="C14" s="49"/>
    </row>
    <row r="15" spans="1:3" x14ac:dyDescent="0.25">
      <c r="A15" s="20" t="s">
        <v>34</v>
      </c>
      <c r="B15" s="49"/>
      <c r="C15" s="49"/>
    </row>
    <row r="16" spans="1:3" x14ac:dyDescent="0.25">
      <c r="A16" s="20" t="s">
        <v>36</v>
      </c>
      <c r="B16" s="49"/>
      <c r="C16" s="49"/>
    </row>
    <row r="17" spans="1:3" x14ac:dyDescent="0.25">
      <c r="A17" s="79" t="s">
        <v>37</v>
      </c>
      <c r="B17" s="49"/>
      <c r="C17" s="49"/>
    </row>
    <row r="18" spans="1:3" x14ac:dyDescent="0.25">
      <c r="A18" s="80"/>
      <c r="B18" s="10" t="s">
        <v>39</v>
      </c>
      <c r="C18" s="10" t="s">
        <v>40</v>
      </c>
    </row>
    <row r="19" spans="1:3" x14ac:dyDescent="0.25">
      <c r="A19" s="80"/>
      <c r="B19" s="6" t="s">
        <v>143</v>
      </c>
      <c r="C19" s="6"/>
    </row>
    <row r="20" spans="1:3" x14ac:dyDescent="0.25">
      <c r="A20" s="80"/>
      <c r="B20" s="6"/>
      <c r="C20" s="6"/>
    </row>
    <row r="21" spans="1:3" x14ac:dyDescent="0.25">
      <c r="A21" s="81"/>
      <c r="B21" s="6"/>
      <c r="C21" s="6"/>
    </row>
    <row r="22" spans="1:3" x14ac:dyDescent="0.25">
      <c r="A22" s="20" t="s">
        <v>41</v>
      </c>
      <c r="B22" s="49"/>
      <c r="C22" s="49"/>
    </row>
    <row r="23" spans="1:3" x14ac:dyDescent="0.25">
      <c r="A23" s="20" t="s">
        <v>42</v>
      </c>
      <c r="B23" s="63"/>
      <c r="C23" s="64"/>
    </row>
    <row r="24" spans="1:3" x14ac:dyDescent="0.25">
      <c r="A24" s="20" t="s">
        <v>43</v>
      </c>
      <c r="B24" s="49"/>
      <c r="C24" s="49"/>
    </row>
    <row r="25" spans="1:3" x14ac:dyDescent="0.25">
      <c r="A25" s="20" t="s">
        <v>44</v>
      </c>
      <c r="B25" s="49"/>
      <c r="C25" s="49"/>
    </row>
    <row r="26" spans="1:3" x14ac:dyDescent="0.25">
      <c r="A26" s="20" t="s">
        <v>46</v>
      </c>
      <c r="B26" s="49"/>
      <c r="C26" s="49"/>
    </row>
    <row r="27" spans="1:3" x14ac:dyDescent="0.25">
      <c r="A27" s="19" t="s">
        <v>47</v>
      </c>
      <c r="B27" s="49"/>
      <c r="C27" s="49"/>
    </row>
    <row r="28" spans="1:3" x14ac:dyDescent="0.25">
      <c r="A28" s="65" t="s">
        <v>48</v>
      </c>
      <c r="B28" s="65"/>
      <c r="C28" s="65"/>
    </row>
    <row r="29" spans="1:3" x14ac:dyDescent="0.25">
      <c r="A29" s="75" t="s">
        <v>49</v>
      </c>
      <c r="B29" s="76"/>
      <c r="C29" s="11"/>
    </row>
    <row r="30" spans="1:3" x14ac:dyDescent="0.25">
      <c r="A30" s="75" t="s">
        <v>50</v>
      </c>
      <c r="B30" s="76"/>
      <c r="C30" s="11"/>
    </row>
    <row r="31" spans="1:3" x14ac:dyDescent="0.25">
      <c r="A31" s="75" t="s">
        <v>51</v>
      </c>
      <c r="B31" s="76"/>
      <c r="C31" s="12"/>
    </row>
    <row r="32" spans="1:3" x14ac:dyDescent="0.25">
      <c r="A32" s="75" t="s">
        <v>52</v>
      </c>
      <c r="B32" s="76"/>
      <c r="C32" s="11"/>
    </row>
    <row r="33" spans="1:3" x14ac:dyDescent="0.25">
      <c r="A33" s="75" t="s">
        <v>53</v>
      </c>
      <c r="B33" s="76"/>
      <c r="C33" s="11"/>
    </row>
    <row r="34" spans="1:3" x14ac:dyDescent="0.25">
      <c r="A34" s="75" t="s">
        <v>54</v>
      </c>
      <c r="B34" s="76"/>
      <c r="C34" s="13"/>
    </row>
    <row r="35" spans="1:3" x14ac:dyDescent="0.25">
      <c r="A35" s="66" t="s">
        <v>55</v>
      </c>
      <c r="B35" s="67"/>
      <c r="C35" s="14"/>
    </row>
    <row r="36" spans="1:3" x14ac:dyDescent="0.25">
      <c r="A36" s="66" t="s">
        <v>56</v>
      </c>
      <c r="B36" s="67"/>
      <c r="C36" s="15"/>
    </row>
    <row r="37" spans="1:3" x14ac:dyDescent="0.25">
      <c r="A37" s="68" t="s">
        <v>57</v>
      </c>
      <c r="B37" s="69"/>
      <c r="C37" s="15"/>
    </row>
    <row r="38" spans="1:3" x14ac:dyDescent="0.25">
      <c r="A38" s="70"/>
      <c r="B38" s="71"/>
      <c r="C38" s="15"/>
    </row>
    <row r="39" spans="1:3" x14ac:dyDescent="0.25">
      <c r="A39" s="72"/>
      <c r="B39" s="73"/>
      <c r="C39" s="15"/>
    </row>
    <row r="40" spans="1:3" x14ac:dyDescent="0.25">
      <c r="A40" s="74" t="s">
        <v>58</v>
      </c>
      <c r="B40" s="74"/>
      <c r="C40" s="74"/>
    </row>
    <row r="41" spans="1:3" x14ac:dyDescent="0.25">
      <c r="A41" s="17" t="s">
        <v>59</v>
      </c>
      <c r="B41" s="18"/>
      <c r="C41" s="15"/>
    </row>
    <row r="42" spans="1:3" x14ac:dyDescent="0.25">
      <c r="A42" s="66" t="s">
        <v>60</v>
      </c>
      <c r="B42" s="67"/>
      <c r="C42" s="15"/>
    </row>
    <row r="43" spans="1:3" x14ac:dyDescent="0.25">
      <c r="A43" s="66" t="s">
        <v>61</v>
      </c>
      <c r="B43" s="67"/>
      <c r="C43" s="15"/>
    </row>
    <row r="44" spans="1:3" x14ac:dyDescent="0.25">
      <c r="A44" s="17" t="s">
        <v>62</v>
      </c>
      <c r="B44" s="18"/>
      <c r="C44" s="15"/>
    </row>
    <row r="45" spans="1:3" x14ac:dyDescent="0.25">
      <c r="A45" s="17" t="s">
        <v>63</v>
      </c>
      <c r="B45" s="18"/>
      <c r="C45" s="15"/>
    </row>
    <row r="46" spans="1:3" x14ac:dyDescent="0.25">
      <c r="A46" s="66" t="s">
        <v>64</v>
      </c>
      <c r="B46" s="67"/>
      <c r="C46" s="15"/>
    </row>
    <row r="47" spans="1:3" x14ac:dyDescent="0.25">
      <c r="A47" s="17" t="s">
        <v>65</v>
      </c>
      <c r="B47" s="16"/>
      <c r="C47" s="15"/>
    </row>
    <row r="48" spans="1:3" x14ac:dyDescent="0.25">
      <c r="A48" s="66" t="s">
        <v>66</v>
      </c>
      <c r="B48" s="67"/>
      <c r="C48" s="15"/>
    </row>
    <row r="49" spans="1:3" x14ac:dyDescent="0.25">
      <c r="A49" s="66" t="s">
        <v>67</v>
      </c>
      <c r="B49" s="67"/>
      <c r="C49" s="15"/>
    </row>
    <row r="50" spans="1:3" x14ac:dyDescent="0.25">
      <c r="A50" s="66" t="s">
        <v>57</v>
      </c>
      <c r="B50" s="6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23" zoomScale="70" zoomScaleNormal="70" workbookViewId="0">
      <selection activeCell="A41" sqref="A41"/>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62" t="s">
        <v>68</v>
      </c>
      <c r="B1" s="62"/>
      <c r="C1" s="62"/>
    </row>
    <row r="2" spans="1:9" ht="15" customHeight="1" x14ac:dyDescent="0.25">
      <c r="A2" s="35" t="s">
        <v>29</v>
      </c>
      <c r="B2" s="86" t="str">
        <f>'AUTOS NOTA 321'!B2:C2</f>
        <v>105491751-APJ31617</v>
      </c>
      <c r="C2" s="87"/>
    </row>
    <row r="3" spans="1:9" x14ac:dyDescent="0.25">
      <c r="A3" s="36" t="s">
        <v>1</v>
      </c>
      <c r="B3" s="90" t="str">
        <f>'AUTOS  NOTA 322'!B2:C2</f>
        <v>664003189001-2022–00247–00</v>
      </c>
      <c r="C3" s="90"/>
    </row>
    <row r="4" spans="1:9" x14ac:dyDescent="0.25">
      <c r="A4" s="36" t="s">
        <v>2</v>
      </c>
      <c r="B4" s="90" t="str">
        <f>'AUTOS  NOTA 322'!B3:C3</f>
        <v>PROMISCUO DEL CIRCUITO DE LA VIRGINIA (RISARALDA)</v>
      </c>
      <c r="C4" s="90"/>
    </row>
    <row r="5" spans="1:9" x14ac:dyDescent="0.25">
      <c r="A5" s="36" t="s">
        <v>3</v>
      </c>
      <c r="B5" s="90" t="str">
        <f>'AUTOS  NOTA 322'!B4:C4</f>
        <v>JOSÉ ALBERTO MONTES OCAMPO, SANTIAGO MONTES CARDONA y ALLIANZ SEGUROS S.A.</v>
      </c>
      <c r="C5" s="90"/>
    </row>
    <row r="6" spans="1:9" ht="15" customHeight="1" x14ac:dyDescent="0.25">
      <c r="A6" s="36" t="s">
        <v>4</v>
      </c>
      <c r="B6" s="90" t="str">
        <f>'AUTOS  NOTA 322'!B5:C5</f>
        <v>JENNIFER SOTO LONDOÑO (cónyuge) (nació el 02/12/1990) -en nombre propio y en representación de los menores HENCY JAWER CAÑAS SOTO (nació el 10/03/2014)  y ALIZON THALIANA CAÑAS SOTO  (nació el 04/09/2021) (hijos)-, MARÍA TERESA LONDOÑO ANDICA (suegra), ELIZABETH SOTO LONDOÑO (cuñada), LUZ STEFANY SOTO LONDOÑO (cuñada), PAULA ANDREA MURILLO LONDOÑO (hermana de crianza) y JOSÉ DANIEL ARENAS PESCADOR (hermano de crianza)</v>
      </c>
      <c r="C6" s="90"/>
    </row>
    <row r="7" spans="1:9" x14ac:dyDescent="0.25">
      <c r="A7" s="36" t="s">
        <v>5</v>
      </c>
      <c r="B7" s="90" t="str">
        <f>'AUTOS  NOTA 322'!B6:C6</f>
        <v>LLAMADA EN GARANTIA</v>
      </c>
      <c r="C7" s="90"/>
    </row>
    <row r="8" spans="1:9" x14ac:dyDescent="0.25">
      <c r="A8" s="38" t="s">
        <v>118</v>
      </c>
      <c r="B8" s="90" t="str">
        <f>'AUTOS  NOTA 322'!B7:C8</f>
        <v>YEISON MAURICIO CAÑAS CASTAÑEDA</v>
      </c>
      <c r="C8" s="90"/>
    </row>
    <row r="9" spans="1:9" ht="30" x14ac:dyDescent="0.25">
      <c r="A9" s="36" t="s">
        <v>69</v>
      </c>
      <c r="B9" s="84">
        <f>SUM(C11,C12,C14,C15,C17)</f>
        <v>586520364</v>
      </c>
      <c r="C9" s="85"/>
    </row>
    <row r="10" spans="1:9" x14ac:dyDescent="0.25">
      <c r="A10" s="91" t="s">
        <v>70</v>
      </c>
      <c r="B10" s="88" t="s">
        <v>71</v>
      </c>
      <c r="C10" s="89"/>
    </row>
    <row r="11" spans="1:9" x14ac:dyDescent="0.25">
      <c r="A11" s="91"/>
      <c r="B11" s="37" t="s">
        <v>72</v>
      </c>
      <c r="C11" s="32">
        <v>132257364</v>
      </c>
    </row>
    <row r="12" spans="1:9" x14ac:dyDescent="0.25">
      <c r="A12" s="91"/>
      <c r="B12" s="37" t="s">
        <v>73</v>
      </c>
      <c r="C12" s="32"/>
    </row>
    <row r="13" spans="1:9" x14ac:dyDescent="0.25">
      <c r="A13" s="91"/>
      <c r="B13" s="88"/>
      <c r="C13" s="89"/>
    </row>
    <row r="14" spans="1:9" x14ac:dyDescent="0.25">
      <c r="A14" s="91"/>
      <c r="B14" s="37" t="s">
        <v>116</v>
      </c>
      <c r="C14" s="40">
        <v>363410400</v>
      </c>
    </row>
    <row r="15" spans="1:9" x14ac:dyDescent="0.25">
      <c r="A15" s="91"/>
      <c r="B15" s="37" t="s">
        <v>176</v>
      </c>
      <c r="C15" s="40">
        <v>90852600</v>
      </c>
      <c r="E15" t="s">
        <v>75</v>
      </c>
      <c r="F15" s="22">
        <v>0.7</v>
      </c>
    </row>
    <row r="16" spans="1:9" x14ac:dyDescent="0.25">
      <c r="A16" s="91"/>
      <c r="B16" s="88" t="s">
        <v>76</v>
      </c>
      <c r="C16" s="89"/>
      <c r="E16" t="s">
        <v>77</v>
      </c>
      <c r="F16" s="23">
        <v>0.3</v>
      </c>
      <c r="I16" s="25"/>
    </row>
    <row r="17" spans="1:9" x14ac:dyDescent="0.25">
      <c r="A17" s="91"/>
      <c r="B17" s="37"/>
      <c r="C17" s="41"/>
      <c r="F17" s="26"/>
      <c r="I17" s="25"/>
    </row>
    <row r="18" spans="1:9" ht="23.25" customHeight="1" x14ac:dyDescent="0.25">
      <c r="A18" s="39" t="s">
        <v>78</v>
      </c>
      <c r="B18" s="86" t="s">
        <v>75</v>
      </c>
      <c r="C18" s="87"/>
    </row>
    <row r="19" spans="1:9" ht="60" x14ac:dyDescent="0.25">
      <c r="A19" s="36" t="s">
        <v>80</v>
      </c>
      <c r="B19" s="98" t="s">
        <v>177</v>
      </c>
      <c r="C19" s="99"/>
    </row>
    <row r="20" spans="1:9" ht="15" customHeight="1" x14ac:dyDescent="0.25">
      <c r="A20" s="21" t="s">
        <v>81</v>
      </c>
      <c r="B20" s="95">
        <f>((C22+C23+C25+C26+C30+C28+C32+C34+C29+C33)-C37)*C36*C38</f>
        <v>324617340</v>
      </c>
      <c r="C20" s="95"/>
    </row>
    <row r="21" spans="1:9" x14ac:dyDescent="0.25">
      <c r="A21" s="7" t="s">
        <v>82</v>
      </c>
      <c r="B21" s="100" t="s">
        <v>71</v>
      </c>
      <c r="C21" s="101"/>
    </row>
    <row r="22" spans="1:9" x14ac:dyDescent="0.25">
      <c r="A22" s="82"/>
      <c r="B22" s="37" t="s">
        <v>72</v>
      </c>
      <c r="C22" s="32">
        <v>12850000</v>
      </c>
    </row>
    <row r="23" spans="1:9" x14ac:dyDescent="0.25">
      <c r="A23" s="83"/>
      <c r="B23" s="37" t="s">
        <v>73</v>
      </c>
      <c r="C23" s="32">
        <v>0</v>
      </c>
    </row>
    <row r="24" spans="1:9" x14ac:dyDescent="0.25">
      <c r="A24" s="83"/>
      <c r="B24" s="88" t="s">
        <v>74</v>
      </c>
      <c r="C24" s="89"/>
    </row>
    <row r="25" spans="1:9" x14ac:dyDescent="0.25">
      <c r="A25" s="83"/>
      <c r="B25" s="37" t="s">
        <v>116</v>
      </c>
      <c r="C25" s="32">
        <v>254511560</v>
      </c>
    </row>
    <row r="26" spans="1:9" ht="28.9" customHeight="1" x14ac:dyDescent="0.25">
      <c r="A26" s="83"/>
      <c r="B26" s="37" t="s">
        <v>117</v>
      </c>
      <c r="C26" s="32">
        <v>57255780</v>
      </c>
    </row>
    <row r="27" spans="1:9" x14ac:dyDescent="0.25">
      <c r="A27" s="83"/>
      <c r="B27" s="88" t="s">
        <v>147</v>
      </c>
      <c r="C27" s="89"/>
    </row>
    <row r="28" spans="1:9" x14ac:dyDescent="0.25">
      <c r="A28" s="83"/>
      <c r="B28" s="37" t="s">
        <v>155</v>
      </c>
      <c r="C28" s="32">
        <v>0</v>
      </c>
    </row>
    <row r="29" spans="1:9" x14ac:dyDescent="0.25">
      <c r="A29" s="83"/>
      <c r="B29" s="37" t="s">
        <v>72</v>
      </c>
      <c r="C29" s="32">
        <v>0</v>
      </c>
    </row>
    <row r="30" spans="1:9" x14ac:dyDescent="0.25">
      <c r="A30" s="83"/>
      <c r="B30" s="37" t="s">
        <v>73</v>
      </c>
      <c r="C30" s="32">
        <v>0</v>
      </c>
    </row>
    <row r="31" spans="1:9" x14ac:dyDescent="0.25">
      <c r="A31" s="83"/>
      <c r="B31" s="88" t="s">
        <v>148</v>
      </c>
      <c r="C31" s="89"/>
    </row>
    <row r="32" spans="1:9" x14ac:dyDescent="0.25">
      <c r="A32" s="83"/>
      <c r="B32" s="37"/>
      <c r="C32" s="32"/>
    </row>
    <row r="33" spans="1:3" x14ac:dyDescent="0.25">
      <c r="A33" s="83"/>
      <c r="B33" s="37" t="s">
        <v>72</v>
      </c>
      <c r="C33" s="32">
        <v>0</v>
      </c>
    </row>
    <row r="34" spans="1:3" x14ac:dyDescent="0.25">
      <c r="A34" s="83"/>
      <c r="B34" s="37" t="s">
        <v>73</v>
      </c>
      <c r="C34" s="32">
        <v>0</v>
      </c>
    </row>
    <row r="35" spans="1:3" x14ac:dyDescent="0.25">
      <c r="A35" s="83"/>
      <c r="B35" s="88" t="s">
        <v>135</v>
      </c>
      <c r="C35" s="89"/>
    </row>
    <row r="36" spans="1:3" x14ac:dyDescent="0.25">
      <c r="A36" s="83"/>
      <c r="B36" s="37" t="s">
        <v>151</v>
      </c>
      <c r="C36" s="33">
        <v>1</v>
      </c>
    </row>
    <row r="37" spans="1:3" x14ac:dyDescent="0.25">
      <c r="A37" s="83"/>
      <c r="B37" s="37" t="s">
        <v>136</v>
      </c>
      <c r="C37" s="34">
        <v>0</v>
      </c>
    </row>
    <row r="38" spans="1:3" x14ac:dyDescent="0.25">
      <c r="A38" s="83"/>
      <c r="B38" s="37" t="s">
        <v>154</v>
      </c>
      <c r="C38" s="33">
        <v>1</v>
      </c>
    </row>
    <row r="39" spans="1:3" x14ac:dyDescent="0.25">
      <c r="A39" s="24" t="s">
        <v>83</v>
      </c>
      <c r="B39" s="95">
        <f>IFERROR(B20*(VLOOKUP(B18,E15:F17,2,0)),16666)</f>
        <v>227232138</v>
      </c>
      <c r="C39" s="95"/>
    </row>
    <row r="40" spans="1:3" ht="93" customHeight="1" x14ac:dyDescent="0.25">
      <c r="A40" s="36" t="s">
        <v>149</v>
      </c>
      <c r="B40" s="96" t="s">
        <v>178</v>
      </c>
      <c r="C40" s="97"/>
    </row>
    <row r="41" spans="1:3" ht="211.5" customHeight="1" x14ac:dyDescent="0.25">
      <c r="A41" s="36" t="s">
        <v>84</v>
      </c>
      <c r="B41" s="93" t="s">
        <v>179</v>
      </c>
      <c r="C41" s="94"/>
    </row>
    <row r="42" spans="1:3" ht="25.9" customHeight="1" x14ac:dyDescent="0.25">
      <c r="A42" s="43" t="s">
        <v>140</v>
      </c>
      <c r="B42" s="43"/>
      <c r="C42" s="43"/>
    </row>
    <row r="43" spans="1:3" x14ac:dyDescent="0.25">
      <c r="A43" s="42" t="s">
        <v>141</v>
      </c>
      <c r="B43" s="92"/>
      <c r="C43" s="92"/>
    </row>
    <row r="44" spans="1:3" ht="40.9" customHeight="1" x14ac:dyDescent="0.25">
      <c r="A44" s="42" t="s">
        <v>139</v>
      </c>
      <c r="B44" s="92"/>
      <c r="C44" s="92"/>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2" t="s">
        <v>85</v>
      </c>
      <c r="B1" s="62"/>
      <c r="C1" s="62"/>
    </row>
    <row r="2" spans="1:3" x14ac:dyDescent="0.25">
      <c r="A2" s="20" t="s">
        <v>29</v>
      </c>
      <c r="B2" s="63" t="str">
        <f>'AUTOS NOTA 324'!B2:C2</f>
        <v>105491751-APJ31617</v>
      </c>
      <c r="C2" s="64"/>
    </row>
    <row r="3" spans="1:3" x14ac:dyDescent="0.25">
      <c r="A3" s="5" t="s">
        <v>1</v>
      </c>
      <c r="B3" s="49" t="str">
        <f>'AUTOS  NOTA 322'!B2:C2</f>
        <v>664003189001-2022–00247–00</v>
      </c>
      <c r="C3" s="49"/>
    </row>
    <row r="4" spans="1:3" x14ac:dyDescent="0.25">
      <c r="A4" s="5" t="s">
        <v>2</v>
      </c>
      <c r="B4" s="49" t="str">
        <f>'AUTOS  NOTA 322'!B3:C3</f>
        <v>PROMISCUO DEL CIRCUITO DE LA VIRGINIA (RISARALDA)</v>
      </c>
      <c r="C4" s="49"/>
    </row>
    <row r="5" spans="1:3" x14ac:dyDescent="0.25">
      <c r="A5" s="5" t="s">
        <v>3</v>
      </c>
      <c r="B5" s="49" t="str">
        <f>'AUTOS  NOTA 322'!B4:C4</f>
        <v>JOSÉ ALBERTO MONTES OCAMPO, SANTIAGO MONTES CARDONA y ALLIANZ SEGUROS S.A.</v>
      </c>
      <c r="C5" s="49"/>
    </row>
    <row r="6" spans="1:3" ht="15" customHeight="1" x14ac:dyDescent="0.25">
      <c r="A6" s="5" t="s">
        <v>4</v>
      </c>
      <c r="B6" s="49" t="str">
        <f>'AUTOS  NOTA 322'!B5:C5</f>
        <v>JENNIFER SOTO LONDOÑO (cónyuge) (nació el 02/12/1990) -en nombre propio y en representación de los menores HENCY JAWER CAÑAS SOTO (nació el 10/03/2014)  y ALIZON THALIANA CAÑAS SOTO  (nació el 04/09/2021) (hijos)-, MARÍA TERESA LONDOÑO ANDICA (suegra), ELIZABETH SOTO LONDOÑO (cuñada), LUZ STEFANY SOTO LONDOÑO (cuñada), PAULA ANDREA MURILLO LONDOÑO (hermana de crianza) y JOSÉ DANIEL ARENAS PESCADOR (hermano de crianza)</v>
      </c>
      <c r="C6" s="49"/>
    </row>
    <row r="7" spans="1:3" ht="15" customHeight="1" x14ac:dyDescent="0.25">
      <c r="A7" s="5" t="s">
        <v>5</v>
      </c>
      <c r="B7" s="49" t="str">
        <f>'AUTOS  NOTA 322'!B6:C6</f>
        <v>LLAMADA EN GARANTIA</v>
      </c>
      <c r="C7" s="49"/>
    </row>
    <row r="8" spans="1:3" ht="15" customHeight="1" x14ac:dyDescent="0.25">
      <c r="A8" s="31" t="s">
        <v>118</v>
      </c>
      <c r="B8" s="49" t="str">
        <f>'AUTOS  NOTA 322'!B7:C8</f>
        <v>YEISON MAURICIO CAÑAS CASTAÑEDA</v>
      </c>
      <c r="C8" s="49"/>
    </row>
    <row r="9" spans="1:3" ht="19.149999999999999" customHeight="1" x14ac:dyDescent="0.25">
      <c r="A9" s="5" t="s">
        <v>119</v>
      </c>
      <c r="B9" s="49"/>
      <c r="C9" s="49"/>
    </row>
    <row r="10" spans="1:3" x14ac:dyDescent="0.25">
      <c r="A10" s="7" t="s">
        <v>82</v>
      </c>
      <c r="B10" s="104">
        <f>'AUTOS NOTA 324'!B20:C20</f>
        <v>324617340</v>
      </c>
      <c r="C10" s="104"/>
    </row>
    <row r="11" spans="1:3" x14ac:dyDescent="0.25">
      <c r="A11" s="7" t="s">
        <v>138</v>
      </c>
      <c r="B11" s="105">
        <f>'AUTOS NOTA 324'!B39:C39</f>
        <v>227232138</v>
      </c>
      <c r="C11" s="49"/>
    </row>
    <row r="12" spans="1:3" ht="30" x14ac:dyDescent="0.25">
      <c r="A12" s="7" t="s">
        <v>86</v>
      </c>
      <c r="B12" s="102"/>
      <c r="C12" s="103"/>
    </row>
    <row r="13" spans="1:3" ht="45" x14ac:dyDescent="0.25">
      <c r="A13" s="5" t="s">
        <v>87</v>
      </c>
      <c r="B13" s="49"/>
      <c r="C13" s="49"/>
    </row>
    <row r="14" spans="1:3" ht="45" x14ac:dyDescent="0.25">
      <c r="A14" s="5" t="s">
        <v>88</v>
      </c>
      <c r="B14" s="49"/>
      <c r="C14" s="49"/>
    </row>
    <row r="15" spans="1:3" x14ac:dyDescent="0.25">
      <c r="A15" s="5" t="s">
        <v>89</v>
      </c>
      <c r="B15" s="6"/>
      <c r="C15" s="6"/>
    </row>
    <row r="16" spans="1:3" x14ac:dyDescent="0.25">
      <c r="A16" s="7" t="s">
        <v>90</v>
      </c>
      <c r="B16" s="49"/>
      <c r="C16" s="49"/>
    </row>
    <row r="17" spans="1:3" x14ac:dyDescent="0.25">
      <c r="A17" s="6" t="s">
        <v>91</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D418E-F392-4884-B3D4-ABD3D0C916FA}">
  <sheetPr>
    <tabColor theme="3" tint="-0.499984740745262"/>
  </sheetPr>
  <dimension ref="A1:H25"/>
  <sheetViews>
    <sheetView tabSelected="1" topLeftCell="A2" workbookViewId="0">
      <selection activeCell="B12" sqref="B12:C12"/>
    </sheetView>
  </sheetViews>
  <sheetFormatPr baseColWidth="10" defaultColWidth="0" defaultRowHeight="15" x14ac:dyDescent="0.25"/>
  <cols>
    <col min="1" max="1" width="54.42578125" customWidth="1"/>
    <col min="2" max="2" width="23.42578125" customWidth="1"/>
    <col min="3" max="3" width="98.85546875" customWidth="1"/>
    <col min="9" max="16384" width="11.42578125" hidden="1"/>
  </cols>
  <sheetData>
    <row r="1" spans="1:3" ht="26.25" x14ac:dyDescent="0.25">
      <c r="A1" s="106" t="s">
        <v>180</v>
      </c>
      <c r="B1" s="106"/>
      <c r="C1" s="106"/>
    </row>
    <row r="2" spans="1:3" x14ac:dyDescent="0.25">
      <c r="A2" s="107" t="s">
        <v>29</v>
      </c>
      <c r="B2" s="63" t="s">
        <v>186</v>
      </c>
      <c r="C2" s="64"/>
    </row>
    <row r="3" spans="1:3" x14ac:dyDescent="0.25">
      <c r="A3" s="5" t="s">
        <v>1</v>
      </c>
      <c r="B3" s="59" t="s">
        <v>156</v>
      </c>
      <c r="C3" s="60"/>
    </row>
    <row r="4" spans="1:3" x14ac:dyDescent="0.25">
      <c r="A4" s="5" t="s">
        <v>2</v>
      </c>
      <c r="B4" s="55" t="s">
        <v>157</v>
      </c>
      <c r="C4" s="56"/>
    </row>
    <row r="5" spans="1:3" ht="15" customHeight="1" x14ac:dyDescent="0.25">
      <c r="A5" s="5" t="s">
        <v>3</v>
      </c>
      <c r="B5" s="55" t="s">
        <v>158</v>
      </c>
      <c r="C5" s="56"/>
    </row>
    <row r="6" spans="1:3" ht="15" customHeight="1" x14ac:dyDescent="0.25">
      <c r="A6" s="5" t="s">
        <v>4</v>
      </c>
      <c r="B6" s="55" t="s">
        <v>159</v>
      </c>
      <c r="C6" s="56"/>
    </row>
    <row r="7" spans="1:3" x14ac:dyDescent="0.25">
      <c r="A7" s="5" t="s">
        <v>5</v>
      </c>
      <c r="B7" s="49" t="s">
        <v>120</v>
      </c>
      <c r="C7" s="49"/>
    </row>
    <row r="8" spans="1:3" x14ac:dyDescent="0.25">
      <c r="A8" s="5" t="s">
        <v>119</v>
      </c>
      <c r="B8" s="49" t="s">
        <v>75</v>
      </c>
      <c r="C8" s="49"/>
    </row>
    <row r="9" spans="1:3" x14ac:dyDescent="0.25">
      <c r="A9" s="7" t="s">
        <v>82</v>
      </c>
      <c r="B9" s="110">
        <v>324617340</v>
      </c>
      <c r="C9" s="104"/>
    </row>
    <row r="10" spans="1:3" x14ac:dyDescent="0.25">
      <c r="A10" s="5" t="s">
        <v>181</v>
      </c>
      <c r="B10" s="111">
        <v>280000000</v>
      </c>
      <c r="C10" s="108"/>
    </row>
    <row r="11" spans="1:3" ht="37.5" customHeight="1" x14ac:dyDescent="0.25">
      <c r="A11" s="5" t="s">
        <v>182</v>
      </c>
      <c r="B11" s="47" t="s">
        <v>187</v>
      </c>
      <c r="C11" s="49"/>
    </row>
    <row r="12" spans="1:3" x14ac:dyDescent="0.25">
      <c r="A12" s="5" t="s">
        <v>183</v>
      </c>
      <c r="B12" s="49"/>
      <c r="C12" s="49"/>
    </row>
    <row r="13" spans="1:3" x14ac:dyDescent="0.25">
      <c r="A13" s="5" t="s">
        <v>184</v>
      </c>
      <c r="B13" s="109"/>
      <c r="C13" s="109"/>
    </row>
    <row r="14" spans="1:3" x14ac:dyDescent="0.25">
      <c r="A14" s="5" t="s">
        <v>185</v>
      </c>
      <c r="B14" s="49"/>
      <c r="C14" s="49"/>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A1:C1"/>
    <mergeCell ref="B2:C2"/>
    <mergeCell ref="B3:C3"/>
    <mergeCell ref="B4:C4"/>
    <mergeCell ref="B5:C5"/>
    <mergeCell ref="B6:C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CBE9316-894A-4853-9C74-097234852EE0}">
          <x14:formula1>
            <xm:f>Hoja2!$K$1:$K$2</xm:f>
          </x14:formula1>
          <xm:sqref>B7:C7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120</v>
      </c>
      <c r="L1" s="30" t="s">
        <v>152</v>
      </c>
      <c r="M1" t="s">
        <v>94</v>
      </c>
      <c r="N1" t="s">
        <v>75</v>
      </c>
      <c r="O1" t="s">
        <v>142</v>
      </c>
    </row>
    <row r="2" spans="1:15" x14ac:dyDescent="0.25">
      <c r="A2" t="s">
        <v>94</v>
      </c>
      <c r="B2" t="s">
        <v>45</v>
      </c>
      <c r="C2" t="s">
        <v>95</v>
      </c>
      <c r="D2" s="2" t="s">
        <v>96</v>
      </c>
      <c r="E2" s="1" t="s">
        <v>97</v>
      </c>
      <c r="F2" s="2" t="s">
        <v>79</v>
      </c>
      <c r="G2" s="4">
        <v>0.7</v>
      </c>
      <c r="H2" t="s">
        <v>14</v>
      </c>
      <c r="I2" t="s">
        <v>98</v>
      </c>
      <c r="K2" t="s">
        <v>121</v>
      </c>
      <c r="L2" s="30" t="s">
        <v>122</v>
      </c>
      <c r="M2" t="s">
        <v>99</v>
      </c>
      <c r="N2" t="s">
        <v>77</v>
      </c>
      <c r="O2" t="s">
        <v>45</v>
      </c>
    </row>
    <row r="3" spans="1:15" x14ac:dyDescent="0.25">
      <c r="A3" t="s">
        <v>99</v>
      </c>
      <c r="C3" t="s">
        <v>100</v>
      </c>
      <c r="D3" s="2" t="s">
        <v>101</v>
      </c>
      <c r="E3" s="1" t="s">
        <v>102</v>
      </c>
      <c r="F3" s="2" t="s">
        <v>77</v>
      </c>
      <c r="G3" s="4">
        <v>0.3</v>
      </c>
      <c r="H3" t="s">
        <v>103</v>
      </c>
      <c r="I3" t="s">
        <v>104</v>
      </c>
      <c r="L3" s="30" t="s">
        <v>123</v>
      </c>
      <c r="M3" t="s">
        <v>105</v>
      </c>
      <c r="N3" t="s">
        <v>79</v>
      </c>
    </row>
    <row r="4" spans="1:15" x14ac:dyDescent="0.25">
      <c r="A4" t="s">
        <v>105</v>
      </c>
      <c r="C4" t="s">
        <v>38</v>
      </c>
      <c r="E4" s="1" t="s">
        <v>106</v>
      </c>
      <c r="H4" t="s">
        <v>107</v>
      </c>
      <c r="I4" t="s">
        <v>18</v>
      </c>
      <c r="L4" t="s">
        <v>124</v>
      </c>
    </row>
    <row r="5" spans="1:15" x14ac:dyDescent="0.25">
      <c r="A5" t="s">
        <v>108</v>
      </c>
      <c r="E5" s="1" t="s">
        <v>109</v>
      </c>
      <c r="H5" t="s">
        <v>110</v>
      </c>
      <c r="I5" t="s">
        <v>111</v>
      </c>
      <c r="L5" s="30" t="s">
        <v>125</v>
      </c>
    </row>
    <row r="6" spans="1:15" x14ac:dyDescent="0.25">
      <c r="E6" s="1" t="s">
        <v>112</v>
      </c>
      <c r="I6" t="s">
        <v>113</v>
      </c>
      <c r="L6" s="30" t="s">
        <v>153</v>
      </c>
    </row>
    <row r="7" spans="1:15" x14ac:dyDescent="0.25">
      <c r="E7" s="1" t="s">
        <v>114</v>
      </c>
      <c r="I7" t="s">
        <v>145</v>
      </c>
      <c r="L7" s="30" t="s">
        <v>126</v>
      </c>
    </row>
    <row r="8" spans="1:15" x14ac:dyDescent="0.25">
      <c r="E8" s="1" t="s">
        <v>115</v>
      </c>
      <c r="L8" s="30" t="s">
        <v>147</v>
      </c>
    </row>
    <row r="9" spans="1:15" x14ac:dyDescent="0.25">
      <c r="L9" s="30" t="s">
        <v>127</v>
      </c>
    </row>
    <row r="10" spans="1:15" x14ac:dyDescent="0.25">
      <c r="L10" s="30" t="s">
        <v>128</v>
      </c>
    </row>
    <row r="11" spans="1:15" x14ac:dyDescent="0.25">
      <c r="L11" s="30" t="s">
        <v>129</v>
      </c>
    </row>
    <row r="12" spans="1:15" x14ac:dyDescent="0.25">
      <c r="L12" s="30" t="s">
        <v>130</v>
      </c>
    </row>
    <row r="13" spans="1:15" x14ac:dyDescent="0.25">
      <c r="L13" s="30"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AUTOS  NOTA 322</vt:lpstr>
      <vt:lpstr>AUTOS NOTA 321</vt:lpstr>
      <vt:lpstr>AUTOS NOTA 324</vt:lpstr>
      <vt:lpstr>TASACION </vt:lpstr>
      <vt:lpstr>AUTOS NOTA 325</vt:lpstr>
      <vt:lpstr>CONCEPTO CONCILIACIÓN NOTA 330</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2024-12-16T16:14:22Z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