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murillo\Downloads\"/>
    </mc:Choice>
  </mc:AlternateContent>
  <xr:revisionPtr revIDLastSave="0" documentId="8_{DCE0DF9F-6C93-47A7-950C-2AB9DC1D055B}" xr6:coauthVersionLast="47" xr6:coauthVersionMax="47" xr10:uidLastSave="{00000000-0000-0000-0000-000000000000}"/>
  <bookViews>
    <workbookView xWindow="7200" yWindow="225" windowWidth="24240" windowHeight="13140" xr2:uid="{00000000-000D-0000-FFFF-FFFF00000000}"/>
  </bookViews>
  <sheets>
    <sheet name="LIQ PRETENSIONES" sheetId="10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0" l="1"/>
  <c r="E18" i="10"/>
  <c r="E14" i="10"/>
  <c r="E13" i="10"/>
  <c r="E9" i="10"/>
  <c r="F30" i="10"/>
  <c r="B28" i="10" l="1"/>
  <c r="F28" i="10" l="1"/>
  <c r="E23" i="10"/>
  <c r="F14" i="10"/>
  <c r="D19" i="10" s="1"/>
  <c r="F9" i="10"/>
  <c r="F19" i="10" l="1"/>
  <c r="F13" i="10"/>
  <c r="E8" i="10"/>
  <c r="F8" i="10" s="1"/>
  <c r="F10" i="10" s="1"/>
  <c r="F15" i="10" l="1"/>
  <c r="D18" i="10"/>
  <c r="F18" i="10"/>
  <c r="F20" i="10" s="1"/>
  <c r="F32" i="10" s="1"/>
  <c r="F23" i="10" l="1"/>
  <c r="F24" i="10" s="1"/>
</calcChain>
</file>

<file path=xl/sharedStrings.xml><?xml version="1.0" encoding="utf-8"?>
<sst xmlns="http://schemas.openxmlformats.org/spreadsheetml/2006/main" count="32" uniqueCount="16">
  <si>
    <t>DESDE</t>
  </si>
  <si>
    <t>HASTA</t>
  </si>
  <si>
    <t>LIQUIDACIÓN DE LAS PRETENSIONES DE LA DEMANDA</t>
  </si>
  <si>
    <t>SALARIO</t>
  </si>
  <si>
    <t>DÍAS</t>
  </si>
  <si>
    <t>TOTAL ADEUDADO</t>
  </si>
  <si>
    <t>PRIMAS</t>
  </si>
  <si>
    <t>CESANTÍAS</t>
  </si>
  <si>
    <t>INTERESES</t>
  </si>
  <si>
    <t>VACACIONES</t>
  </si>
  <si>
    <t>Total Liquidación:</t>
  </si>
  <si>
    <t>INDEMNIZACIÓN DEL ARTÍCULO 65 DEL C.S.T.</t>
  </si>
  <si>
    <t>Salario diario</t>
  </si>
  <si>
    <t>x 720 días</t>
  </si>
  <si>
    <t>Total</t>
  </si>
  <si>
    <t>INTERESES MORATORIOS SOBRE LAS PRESTACIONES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</si>
</sst>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5" formatCode="_ &quot;$&quot;\ * #,##0_ ;_ &quot;$&quot;\ * \-#,##0_ ;_ &quot;$&quot;\ * &quot;-&quot;_ ;_ @_ "/>
    <numFmt numFmtId="166" formatCode="_ * #,##0_ ;_ * \-#,##0_ ;_ * &quot;-&quot;_ ;_ @_ "/>
    <numFmt numFmtId="167" formatCode="_ &quot;$&quot;\ * #,##0.00_ ;_ &quot;$&quot;\ * \-#,##0.00_ ;_ &quot;$&quot;\ * &quot;-&quot;??_ ;_ @_ "/>
    <numFmt numFmtId="168" formatCode="_-&quot;$&quot;\ * #,##0_-;\-&quot;$&quot;\ * #,##0_-;_-&quot;$&quot;\ 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3" fillId="0" borderId="1" xfId="0" applyFont="1" applyBorder="1" applyAlignment="1">
      <alignment horizontal="center"/>
    </xf>
    <xf numFmtId="164" fontId="3" fillId="2" borderId="1" xfId="1" applyNumberFormat="1" applyFont="1" applyFill="1" applyBorder="1" applyAlignment="1">
      <alignment horizontal="center"/>
    </xf>
    <xf numFmtId="14" fontId="4" fillId="0" borderId="1" xfId="0" applyNumberFormat="1" applyFont="1" applyBorder="1"/>
    <xf numFmtId="164" fontId="4" fillId="0" borderId="1" xfId="1" applyNumberFormat="1" applyFont="1" applyBorder="1"/>
    <xf numFmtId="164" fontId="4" fillId="0" borderId="1" xfId="1" applyNumberFormat="1" applyFont="1" applyFill="1" applyBorder="1"/>
    <xf numFmtId="164" fontId="3" fillId="3" borderId="1" xfId="1" applyNumberFormat="1" applyFont="1" applyFill="1" applyBorder="1"/>
    <xf numFmtId="0" fontId="4" fillId="0" borderId="0" xfId="0" applyFont="1"/>
    <xf numFmtId="44" fontId="6" fillId="4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42" fontId="4" fillId="0" borderId="0" xfId="6" applyFont="1"/>
    <xf numFmtId="42" fontId="4" fillId="0" borderId="1" xfId="6" applyFont="1" applyBorder="1"/>
    <xf numFmtId="168" fontId="4" fillId="0" borderId="1" xfId="0" applyNumberFormat="1" applyFont="1" applyBorder="1"/>
    <xf numFmtId="168" fontId="3" fillId="3" borderId="1" xfId="0" applyNumberFormat="1" applyFont="1" applyFill="1" applyBorder="1"/>
    <xf numFmtId="0" fontId="5" fillId="3" borderId="2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8" fontId="4" fillId="0" borderId="1" xfId="8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15">
    <cellStyle name="Millares" xfId="1" builtinId="3"/>
    <cellStyle name="Millares [0] 2" xfId="3" xr:uid="{00000000-0005-0000-0000-000001000000}"/>
    <cellStyle name="Millares 2" xfId="9" xr:uid="{00000000-0005-0000-0000-000002000000}"/>
    <cellStyle name="Millares 3" xfId="11" xr:uid="{00000000-0005-0000-0000-000003000000}"/>
    <cellStyle name="Millares 4" xfId="7" xr:uid="{00000000-0005-0000-0000-000004000000}"/>
    <cellStyle name="Millares 5" xfId="13" xr:uid="{00000000-0005-0000-0000-000005000000}"/>
    <cellStyle name="Moneda [0]" xfId="6" builtinId="7"/>
    <cellStyle name="Moneda [0] 2" xfId="5" xr:uid="{00000000-0005-0000-0000-000007000000}"/>
    <cellStyle name="Moneda 2" xfId="4" xr:uid="{00000000-0005-0000-0000-000008000000}"/>
    <cellStyle name="Moneda 3" xfId="10" xr:uid="{00000000-0005-0000-0000-000009000000}"/>
    <cellStyle name="Moneda 4" xfId="12" xr:uid="{00000000-0005-0000-0000-00000A000000}"/>
    <cellStyle name="Moneda 5" xfId="8" xr:uid="{00000000-0005-0000-0000-00000B000000}"/>
    <cellStyle name="Moneda 6" xfId="14" xr:uid="{00000000-0005-0000-0000-00000C000000}"/>
    <cellStyle name="Normal" xfId="0" builtinId="0"/>
    <cellStyle name="Normal 2" xfId="2" xr:uid="{00000000-0005-0000-0000-00000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142874</xdr:colOff>
      <xdr:row>0</xdr:row>
      <xdr:rowOff>0</xdr:rowOff>
    </xdr:from>
    <xdr:to>
      <xdr:col>4</xdr:col>
      <xdr:colOff>1456611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F31F2A-C7FD-DF26-E5CF-E26BD90D6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259174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G33"/>
  <sheetViews>
    <sheetView tabSelected="1" topLeftCell="A7" workbookViewId="0">
      <selection activeCell="F30" sqref="F30"/>
    </sheetView>
  </sheetViews>
  <sheetFormatPr baseColWidth="10" defaultColWidth="11.42578125" defaultRowHeight="15" x14ac:dyDescent="0.25"/>
  <cols>
    <col min="2" max="2" width="16.42578125" style="7" customWidth="1"/>
    <col min="3" max="4" width="11.42578125" style="7"/>
    <col min="5" max="5" width="22.7109375" style="7" bestFit="1" customWidth="1"/>
    <col min="6" max="6" width="18.85546875" style="7" customWidth="1"/>
    <col min="7" max="7" width="11.42578125" style="7"/>
    <col min="10" max="10" width="13.140625" bestFit="1" customWidth="1"/>
    <col min="11" max="11" width="15.28515625" bestFit="1" customWidth="1"/>
    <col min="12" max="12" width="22.7109375" bestFit="1" customWidth="1"/>
  </cols>
  <sheetData>
    <row r="5" spans="2:6" x14ac:dyDescent="0.25">
      <c r="B5" s="14" t="s">
        <v>2</v>
      </c>
      <c r="C5" s="14"/>
      <c r="D5" s="14"/>
      <c r="E5" s="14"/>
      <c r="F5" s="14"/>
    </row>
    <row r="7" spans="2:6" x14ac:dyDescent="0.25">
      <c r="B7" s="1" t="s">
        <v>0</v>
      </c>
      <c r="C7" s="1" t="s">
        <v>1</v>
      </c>
      <c r="D7" s="1" t="s">
        <v>3</v>
      </c>
      <c r="E7" s="1" t="s">
        <v>4</v>
      </c>
      <c r="F7" s="2" t="s">
        <v>6</v>
      </c>
    </row>
    <row r="8" spans="2:6" x14ac:dyDescent="0.25">
      <c r="B8" s="3">
        <v>42580</v>
      </c>
      <c r="C8" s="3">
        <v>42735</v>
      </c>
      <c r="D8" s="4">
        <v>1797667</v>
      </c>
      <c r="E8" s="4">
        <f t="shared" ref="E8:E9" si="0">DAYS360(B8,C8)+1</f>
        <v>153</v>
      </c>
      <c r="F8" s="5">
        <f t="shared" ref="F8:F9" si="1">(D8*E8)/360</f>
        <v>764008.47499999998</v>
      </c>
    </row>
    <row r="9" spans="2:6" x14ac:dyDescent="0.25">
      <c r="B9" s="3">
        <v>42736</v>
      </c>
      <c r="C9" s="3">
        <v>42807</v>
      </c>
      <c r="D9" s="4">
        <v>1797667</v>
      </c>
      <c r="E9" s="4">
        <f t="shared" si="0"/>
        <v>73</v>
      </c>
      <c r="F9" s="5">
        <f t="shared" si="1"/>
        <v>364526.91944444447</v>
      </c>
    </row>
    <row r="10" spans="2:6" x14ac:dyDescent="0.25">
      <c r="B10" s="15" t="s">
        <v>5</v>
      </c>
      <c r="C10" s="15"/>
      <c r="D10" s="15"/>
      <c r="E10" s="15"/>
      <c r="F10" s="6">
        <f>SUM(F8:F9)</f>
        <v>1128535.3944444444</v>
      </c>
    </row>
    <row r="12" spans="2:6" x14ac:dyDescent="0.25">
      <c r="B12" s="1" t="s">
        <v>0</v>
      </c>
      <c r="C12" s="1" t="s">
        <v>1</v>
      </c>
      <c r="D12" s="1" t="s">
        <v>3</v>
      </c>
      <c r="E12" s="1" t="s">
        <v>4</v>
      </c>
      <c r="F12" s="2" t="s">
        <v>7</v>
      </c>
    </row>
    <row r="13" spans="2:6" x14ac:dyDescent="0.25">
      <c r="B13" s="3">
        <v>42580</v>
      </c>
      <c r="C13" s="3">
        <v>42735</v>
      </c>
      <c r="D13" s="4">
        <v>1797667</v>
      </c>
      <c r="E13" s="4">
        <f t="shared" ref="E13:E14" si="2">DAYS360(B13,C13)+1</f>
        <v>153</v>
      </c>
      <c r="F13" s="5">
        <f t="shared" ref="F13:F14" si="3">(D13*E13)/360</f>
        <v>764008.47499999998</v>
      </c>
    </row>
    <row r="14" spans="2:6" x14ac:dyDescent="0.25">
      <c r="B14" s="3">
        <v>42736</v>
      </c>
      <c r="C14" s="3">
        <v>42807</v>
      </c>
      <c r="D14" s="4">
        <v>1797667</v>
      </c>
      <c r="E14" s="4">
        <f t="shared" si="2"/>
        <v>73</v>
      </c>
      <c r="F14" s="5">
        <f t="shared" si="3"/>
        <v>364526.91944444447</v>
      </c>
    </row>
    <row r="15" spans="2:6" x14ac:dyDescent="0.25">
      <c r="B15" s="15" t="s">
        <v>5</v>
      </c>
      <c r="C15" s="15"/>
      <c r="D15" s="15"/>
      <c r="E15" s="15"/>
      <c r="F15" s="6">
        <f>SUM(F13:F14)</f>
        <v>1128535.3944444444</v>
      </c>
    </row>
    <row r="17" spans="2:7" x14ac:dyDescent="0.25">
      <c r="B17" s="1" t="s">
        <v>0</v>
      </c>
      <c r="C17" s="1" t="s">
        <v>1</v>
      </c>
      <c r="D17" s="1" t="s">
        <v>7</v>
      </c>
      <c r="E17" s="1" t="s">
        <v>4</v>
      </c>
      <c r="F17" s="2" t="s">
        <v>8</v>
      </c>
    </row>
    <row r="18" spans="2:7" x14ac:dyDescent="0.25">
      <c r="B18" s="3">
        <v>42580</v>
      </c>
      <c r="C18" s="3">
        <v>42735</v>
      </c>
      <c r="D18" s="4">
        <f>F13</f>
        <v>764008.47499999998</v>
      </c>
      <c r="E18" s="4">
        <f t="shared" ref="E18:E19" si="4">DAYS360(B18,C18)+1</f>
        <v>153</v>
      </c>
      <c r="F18" s="4">
        <f t="shared" ref="F18:F19" si="5">(D18*E18*0.12)/360</f>
        <v>38964.432224999997</v>
      </c>
    </row>
    <row r="19" spans="2:7" x14ac:dyDescent="0.25">
      <c r="B19" s="3">
        <v>42736</v>
      </c>
      <c r="C19" s="3">
        <v>42807</v>
      </c>
      <c r="D19" s="4">
        <f>F14</f>
        <v>364526.91944444447</v>
      </c>
      <c r="E19" s="4">
        <f t="shared" si="4"/>
        <v>73</v>
      </c>
      <c r="F19" s="4">
        <f t="shared" si="5"/>
        <v>8870.1550398148138</v>
      </c>
    </row>
    <row r="20" spans="2:7" x14ac:dyDescent="0.25">
      <c r="B20" s="15" t="s">
        <v>5</v>
      </c>
      <c r="C20" s="15"/>
      <c r="D20" s="15"/>
      <c r="E20" s="15"/>
      <c r="F20" s="6">
        <f>SUM(F18:F19)</f>
        <v>47834.587264814807</v>
      </c>
    </row>
    <row r="22" spans="2:7" x14ac:dyDescent="0.25">
      <c r="B22" s="1" t="s">
        <v>0</v>
      </c>
      <c r="C22" s="1" t="s">
        <v>1</v>
      </c>
      <c r="D22" s="1" t="s">
        <v>3</v>
      </c>
      <c r="E22" s="1" t="s">
        <v>4</v>
      </c>
      <c r="F22" s="2" t="s">
        <v>9</v>
      </c>
    </row>
    <row r="23" spans="2:7" x14ac:dyDescent="0.25">
      <c r="B23" s="3">
        <v>42580</v>
      </c>
      <c r="C23" s="3">
        <v>42807</v>
      </c>
      <c r="D23" s="4">
        <v>1797667</v>
      </c>
      <c r="E23" s="4">
        <f>DAYS360(B23,C23)</f>
        <v>224</v>
      </c>
      <c r="F23" s="4">
        <f>(D23*E23)/720</f>
        <v>559274.17777777778</v>
      </c>
    </row>
    <row r="24" spans="2:7" x14ac:dyDescent="0.25">
      <c r="B24" s="15" t="s">
        <v>5</v>
      </c>
      <c r="C24" s="15"/>
      <c r="D24" s="15"/>
      <c r="E24" s="15"/>
      <c r="F24" s="6">
        <f>F23</f>
        <v>559274.17777777778</v>
      </c>
    </row>
    <row r="26" spans="2:7" x14ac:dyDescent="0.25">
      <c r="B26" s="16" t="s">
        <v>11</v>
      </c>
      <c r="C26" s="16"/>
      <c r="D26" s="16"/>
      <c r="E26" s="16"/>
      <c r="F26" s="16"/>
    </row>
    <row r="27" spans="2:7" x14ac:dyDescent="0.25">
      <c r="B27" s="20" t="s">
        <v>12</v>
      </c>
      <c r="C27" s="20"/>
      <c r="D27" s="20" t="s">
        <v>13</v>
      </c>
      <c r="E27" s="20"/>
      <c r="F27" s="9" t="s">
        <v>14</v>
      </c>
    </row>
    <row r="28" spans="2:7" x14ac:dyDescent="0.25">
      <c r="B28" s="18">
        <f>(1797667/30)</f>
        <v>59922.23333333333</v>
      </c>
      <c r="C28" s="18"/>
      <c r="D28" s="19">
        <v>720</v>
      </c>
      <c r="E28" s="19"/>
      <c r="F28" s="12">
        <f>B28*D28</f>
        <v>43144008</v>
      </c>
    </row>
    <row r="29" spans="2:7" x14ac:dyDescent="0.25">
      <c r="B29" s="16" t="s">
        <v>15</v>
      </c>
      <c r="C29" s="16"/>
      <c r="D29" s="16"/>
      <c r="E29" s="16"/>
      <c r="F29" s="11">
        <v>2909957</v>
      </c>
    </row>
    <row r="30" spans="2:7" x14ac:dyDescent="0.25">
      <c r="B30" s="15" t="s">
        <v>5</v>
      </c>
      <c r="C30" s="15"/>
      <c r="D30" s="15"/>
      <c r="E30" s="15"/>
      <c r="F30" s="13">
        <f>SUM(F28:F29)</f>
        <v>46053965</v>
      </c>
    </row>
    <row r="32" spans="2:7" x14ac:dyDescent="0.25">
      <c r="B32" s="17" t="s">
        <v>10</v>
      </c>
      <c r="C32" s="17"/>
      <c r="D32" s="17"/>
      <c r="E32" s="17"/>
      <c r="F32" s="8">
        <f>SUM(F10+F15+F20+F24+F30)</f>
        <v>48918144.553931482</v>
      </c>
      <c r="G32" s="10"/>
    </row>
    <row r="33" spans="2:7" x14ac:dyDescent="0.25">
      <c r="B33"/>
      <c r="C33"/>
      <c r="D33"/>
      <c r="E33"/>
      <c r="F33"/>
      <c r="G33" s="10"/>
    </row>
  </sheetData>
  <mergeCells count="13">
    <mergeCell ref="B26:F26"/>
    <mergeCell ref="B27:C27"/>
    <mergeCell ref="D27:E27"/>
    <mergeCell ref="B29:E29"/>
    <mergeCell ref="B30:E30"/>
    <mergeCell ref="B32:E32"/>
    <mergeCell ref="B28:C28"/>
    <mergeCell ref="D28:E28"/>
    <mergeCell ref="B5:F5"/>
    <mergeCell ref="B10:E10"/>
    <mergeCell ref="B15:E15"/>
    <mergeCell ref="B20:E20"/>
    <mergeCell ref="B24:E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 PRETENSIONES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Alejandra Murillo Claros</cp:lastModifiedBy>
  <cp:revision/>
  <dcterms:created xsi:type="dcterms:W3CDTF">2023-05-23T18:21:31Z</dcterms:created>
  <dcterms:modified xsi:type="dcterms:W3CDTF">2023-10-19T13:20:34Z</dcterms:modified>
  <cp:category/>
  <cp:contentStatus/>
</cp:coreProperties>
</file>