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6" windowWidth="9636" windowHeight="6624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6" i="1" l="1"/>
  <c r="M15" i="1"/>
  <c r="D26" i="1" l="1"/>
  <c r="E24" i="1"/>
  <c r="D25" i="1"/>
  <c r="D15" i="1"/>
</calcChain>
</file>

<file path=xl/sharedStrings.xml><?xml version="1.0" encoding="utf-8"?>
<sst xmlns="http://schemas.openxmlformats.org/spreadsheetml/2006/main" count="39" uniqueCount="38">
  <si>
    <t>SUMA PRETENSIONES - DIEGO FERNANDO
MUÑOZ LOZANO - RAD. 2016-334</t>
  </si>
  <si>
    <t>PERJUCIOS MATERIALES</t>
  </si>
  <si>
    <t>DAÑO EMERGENTE</t>
  </si>
  <si>
    <t>CONCEPTO</t>
  </si>
  <si>
    <t>VALOR</t>
  </si>
  <si>
    <t>Reparaciones</t>
  </si>
  <si>
    <t>Transportes Taxi</t>
  </si>
  <si>
    <t>Alquiler V1</t>
  </si>
  <si>
    <t>Alquiler V2</t>
  </si>
  <si>
    <t>Depreciación Vehículo</t>
  </si>
  <si>
    <t>Intereses pagados</t>
  </si>
  <si>
    <t>TOTAL DAÑO EMERGENTE</t>
  </si>
  <si>
    <t>LUCRO CESANTE</t>
  </si>
  <si>
    <t>Rendimiento de lo pagado
daño emergente (intereses
comerciales)</t>
  </si>
  <si>
    <t>Ganancias no percibidas
por disminución en ventas</t>
  </si>
  <si>
    <t>Actualización de perjuicios</t>
  </si>
  <si>
    <t>Actualización IPC</t>
  </si>
  <si>
    <t>OTRAS PRETENSIONES</t>
  </si>
  <si>
    <t>Intereses a partir del 
reconocimiento del
derecho</t>
  </si>
  <si>
    <t>TOTAL LUCRO CESANTE</t>
  </si>
  <si>
    <t>TOTAL (LC y DE)</t>
  </si>
  <si>
    <t xml:space="preserve">20 SMLMV
</t>
  </si>
  <si>
    <t>Agencias en derecho (AD)</t>
  </si>
  <si>
    <t>TOTAL (LC y DE y AD)</t>
  </si>
  <si>
    <t>Factura de venta FSR2-19669</t>
  </si>
  <si>
    <t>Obran recibos de caja</t>
  </si>
  <si>
    <t>Obra contrato</t>
  </si>
  <si>
    <t>Obra certificación COLSERAUTOS S.A.</t>
  </si>
  <si>
    <t>Obran extractos bancarios</t>
  </si>
  <si>
    <t>SOPORTE DOCUMENTAL / PRUEBA</t>
  </si>
  <si>
    <t xml:space="preserve">Una vez analizada la audiencia de pruebas y el interrogatorio realizado a quien  presentó dicha certifcación, considero no obra relación causal entre la colisión y las ganancias dejadas de obtener </t>
  </si>
  <si>
    <t>No se liquida en la demanda</t>
  </si>
  <si>
    <t>TOTAL PROBADO</t>
  </si>
  <si>
    <t>Al momento sentencia</t>
  </si>
  <si>
    <t>Posterior a sentencia</t>
  </si>
  <si>
    <t>IPC (ENERO 2015)</t>
  </si>
  <si>
    <t>V. ACTUALIZADO</t>
  </si>
  <si>
    <t>IPC (OCT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</si>
</sst>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&quot;$&quot;\ #,##0.00"/>
    <numFmt numFmtId="167" formatCode="_ * #,##0.00_ ;_ * \-#,##0.00_ ;_ * &quot;-&quot;??_ ;_ @_ "/>
    <numFmt numFmtId="169" formatCode="_-* #,##0.00\ [$€]_-;\-* #,##0.00\ [$€]_-;_-* &quot;-&quot;??\ [$€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1" applyNumberFormat="0" applyAlignment="0" applyProtection="0"/>
    <xf numFmtId="0" fontId="9" fillId="0" borderId="3" applyNumberFormat="0" applyFill="0" applyAlignment="0" applyProtection="0"/>
    <xf numFmtId="0" fontId="10" fillId="0" borderId="5" applyNumberFormat="0" applyFill="0" applyAlignment="0" applyProtection="0"/>
    <xf numFmtId="0" fontId="1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0" borderId="0"/>
    <xf numFmtId="0" fontId="8" fillId="5" borderId="1" applyNumberFormat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" fillId="0" borderId="0"/>
    <xf numFmtId="0" fontId="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5" borderId="2" applyNumberFormat="0" applyAlignment="0" applyProtection="0"/>
    <xf numFmtId="0" fontId="13" fillId="0" borderId="0"/>
    <xf numFmtId="0" fontId="13" fillId="0" borderId="0"/>
  </cellStyleXfs>
  <cellXfs count="33">
    <xf numFmtId="0" fontId="0" fillId="0" borderId="0" xfId="0"/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31" borderId="6" xfId="0" applyFont="1" applyFill="1" applyBorder="1" applyAlignment="1">
      <alignment horizontal="center"/>
    </xf>
    <xf numFmtId="0" fontId="0" fillId="31" borderId="6" xfId="0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0" fillId="32" borderId="6" xfId="0" applyFont="1" applyFill="1" applyBorder="1"/>
    <xf numFmtId="166" fontId="0" fillId="32" borderId="7" xfId="0" applyNumberFormat="1" applyFill="1" applyBorder="1" applyAlignment="1">
      <alignment horizontal="center"/>
    </xf>
    <xf numFmtId="166" fontId="0" fillId="32" borderId="8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0" fontId="0" fillId="31" borderId="6" xfId="0" applyFont="1" applyFill="1" applyBorder="1"/>
    <xf numFmtId="2" fontId="0" fillId="0" borderId="6" xfId="0" applyNumberFormat="1" applyFont="1" applyBorder="1" applyAlignment="1">
      <alignment horizontal="center" vertical="top" wrapText="1"/>
    </xf>
    <xf numFmtId="2" fontId="14" fillId="33" borderId="6" xfId="39" applyNumberFormat="1" applyFont="1" applyFill="1" applyBorder="1" applyAlignment="1">
      <alignment horizontal="center"/>
    </xf>
    <xf numFmtId="0" fontId="0" fillId="0" borderId="6" xfId="0" applyFont="1" applyBorder="1"/>
    <xf numFmtId="166" fontId="0" fillId="32" borderId="6" xfId="0" applyNumberFormat="1" applyFill="1" applyBorder="1" applyAlignment="1">
      <alignment horizontal="center"/>
    </xf>
    <xf numFmtId="166" fontId="0" fillId="31" borderId="6" xfId="0" applyNumberFormat="1" applyFont="1" applyFill="1" applyBorder="1"/>
  </cellXfs>
  <cellStyles count="45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Cálculo 2" xfId="33"/>
    <cellStyle name="Celda vinculada" xfId="6" builtinId="24" customBuiltin="1"/>
    <cellStyle name="Encabezado 4" xfId="2" builtinId="19" customBuiltin="1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5" builtinId="20" customBuiltin="1"/>
    <cellStyle name="Euro" xfId="34"/>
    <cellStyle name="Euro 2" xfId="35"/>
    <cellStyle name="Incorrecto" xfId="3" builtinId="27" customBuiltin="1"/>
    <cellStyle name="Millares 2" xfId="36"/>
    <cellStyle name="Neutral" xfId="4" builtinId="28" customBuiltin="1"/>
    <cellStyle name="Normal" xfId="0" builtinId="0"/>
    <cellStyle name="Normal 2" xfId="37"/>
    <cellStyle name="Normal 3" xfId="43"/>
    <cellStyle name="Normal 4" xfId="44"/>
    <cellStyle name="Normal 5" xfId="32"/>
    <cellStyle name="Notas 2" xfId="38"/>
    <cellStyle name="Porcentaje 2" xfId="40"/>
    <cellStyle name="Porcentaje 3" xfId="41"/>
    <cellStyle name="Porcentaje 4" xfId="39"/>
    <cellStyle name="Salida 2" xfId="42"/>
    <cellStyle name="Título" xfId="1" builtinId="15" customBuiltin="1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6"/>
  <sheetViews>
    <sheetView tabSelected="1" zoomScale="85" zoomScaleNormal="85" workbookViewId="0">
      <selection activeCell="K16" sqref="J13:K16"/>
    </sheetView>
  </sheetViews>
  <sheetFormatPr baseColWidth="10" defaultRowHeight="14.4" x14ac:dyDescent="0.3"/>
  <cols>
    <col min="3" max="3" width="12.44140625" customWidth="1"/>
    <col min="5" max="5" width="14.44140625" bestFit="1" customWidth="1"/>
    <col min="6" max="6" width="16.21875" customWidth="1"/>
    <col min="8" max="8" width="14.109375" customWidth="1"/>
    <col min="10" max="10" width="15.88671875" customWidth="1"/>
    <col min="11" max="11" width="16" customWidth="1"/>
  </cols>
  <sheetData>
    <row r="4" spans="2:13" x14ac:dyDescent="0.3">
      <c r="B4" s="1" t="s">
        <v>0</v>
      </c>
      <c r="C4" s="2"/>
      <c r="D4" s="2"/>
      <c r="E4" s="2"/>
    </row>
    <row r="5" spans="2:13" x14ac:dyDescent="0.3">
      <c r="B5" s="2"/>
      <c r="C5" s="2"/>
      <c r="D5" s="2"/>
      <c r="E5" s="2"/>
    </row>
    <row r="6" spans="2:13" x14ac:dyDescent="0.3">
      <c r="B6" s="2" t="s">
        <v>1</v>
      </c>
      <c r="C6" s="2"/>
      <c r="D6" s="2"/>
      <c r="E6" s="2"/>
    </row>
    <row r="7" spans="2:13" x14ac:dyDescent="0.3">
      <c r="B7" s="12" t="s">
        <v>2</v>
      </c>
      <c r="C7" s="12"/>
      <c r="D7" s="12"/>
      <c r="E7" s="12"/>
      <c r="F7" s="20" t="s">
        <v>29</v>
      </c>
      <c r="G7" s="20"/>
      <c r="H7" s="20"/>
    </row>
    <row r="8" spans="2:13" x14ac:dyDescent="0.3">
      <c r="B8" s="2" t="s">
        <v>3</v>
      </c>
      <c r="C8" s="2"/>
      <c r="D8" s="2" t="s">
        <v>4</v>
      </c>
      <c r="E8" s="2"/>
      <c r="F8" s="20"/>
      <c r="G8" s="20"/>
      <c r="H8" s="20"/>
    </row>
    <row r="9" spans="2:13" x14ac:dyDescent="0.3">
      <c r="B9" s="3" t="s">
        <v>5</v>
      </c>
      <c r="C9" s="3"/>
      <c r="D9" s="4">
        <v>5348000</v>
      </c>
      <c r="E9" s="4"/>
      <c r="F9" s="3" t="s">
        <v>24</v>
      </c>
      <c r="G9" s="3"/>
      <c r="H9" s="3"/>
    </row>
    <row r="10" spans="2:13" x14ac:dyDescent="0.3">
      <c r="B10" s="3" t="s">
        <v>6</v>
      </c>
      <c r="C10" s="3"/>
      <c r="D10" s="4">
        <v>1248100</v>
      </c>
      <c r="E10" s="4"/>
      <c r="F10" s="3" t="s">
        <v>25</v>
      </c>
      <c r="G10" s="3"/>
      <c r="H10" s="3"/>
    </row>
    <row r="11" spans="2:13" x14ac:dyDescent="0.3">
      <c r="B11" s="3" t="s">
        <v>7</v>
      </c>
      <c r="C11" s="3"/>
      <c r="D11" s="4">
        <v>1050000</v>
      </c>
      <c r="E11" s="4"/>
      <c r="F11" s="3" t="s">
        <v>26</v>
      </c>
      <c r="G11" s="3"/>
      <c r="H11" s="3"/>
    </row>
    <row r="12" spans="2:13" x14ac:dyDescent="0.3">
      <c r="B12" s="3" t="s">
        <v>8</v>
      </c>
      <c r="C12" s="3"/>
      <c r="D12" s="4">
        <v>420000</v>
      </c>
      <c r="E12" s="4"/>
      <c r="F12" s="3" t="s">
        <v>26</v>
      </c>
      <c r="G12" s="3"/>
      <c r="H12" s="3"/>
    </row>
    <row r="13" spans="2:13" x14ac:dyDescent="0.3">
      <c r="B13" s="3" t="s">
        <v>9</v>
      </c>
      <c r="C13" s="3"/>
      <c r="D13" s="4">
        <v>1500000</v>
      </c>
      <c r="E13" s="4"/>
      <c r="F13" s="3" t="s">
        <v>27</v>
      </c>
      <c r="G13" s="3"/>
      <c r="H13" s="3"/>
      <c r="J13" s="31">
        <v>10154990</v>
      </c>
      <c r="K13" s="31"/>
    </row>
    <row r="14" spans="2:13" x14ac:dyDescent="0.3">
      <c r="B14" s="3" t="s">
        <v>10</v>
      </c>
      <c r="C14" s="3"/>
      <c r="D14" s="4">
        <v>588890</v>
      </c>
      <c r="E14" s="4"/>
      <c r="F14" s="3" t="s">
        <v>28</v>
      </c>
      <c r="G14" s="3"/>
      <c r="H14" s="3"/>
      <c r="J14" s="30" t="s">
        <v>35</v>
      </c>
      <c r="K14" s="28">
        <v>83</v>
      </c>
    </row>
    <row r="15" spans="2:13" x14ac:dyDescent="0.3">
      <c r="B15" s="2" t="s">
        <v>11</v>
      </c>
      <c r="C15" s="3"/>
      <c r="D15" s="4">
        <f>SUM(D9:E14)</f>
        <v>10154990</v>
      </c>
      <c r="E15" s="4"/>
      <c r="F15" s="4">
        <v>10154990</v>
      </c>
      <c r="G15" s="4"/>
      <c r="H15" s="4"/>
      <c r="J15" s="30" t="s">
        <v>37</v>
      </c>
      <c r="K15" s="29">
        <v>110.06</v>
      </c>
      <c r="M15">
        <f>+K15/K14</f>
        <v>1.3260240963855423</v>
      </c>
    </row>
    <row r="16" spans="2:13" x14ac:dyDescent="0.3">
      <c r="B16" s="12" t="s">
        <v>12</v>
      </c>
      <c r="C16" s="13"/>
      <c r="D16" s="13"/>
      <c r="E16" s="13"/>
      <c r="F16" s="3"/>
      <c r="G16" s="3"/>
      <c r="H16" s="3"/>
      <c r="J16" s="27" t="s">
        <v>36</v>
      </c>
      <c r="K16" s="32">
        <f>+J13*M15</f>
        <v>13465761.438554218</v>
      </c>
    </row>
    <row r="17" spans="2:8" ht="57.6" customHeight="1" x14ac:dyDescent="0.3">
      <c r="B17" s="5" t="s">
        <v>13</v>
      </c>
      <c r="C17" s="6"/>
      <c r="D17" s="7" t="s">
        <v>31</v>
      </c>
      <c r="E17" s="7"/>
      <c r="F17" s="3"/>
      <c r="G17" s="3"/>
      <c r="H17" s="3"/>
    </row>
    <row r="18" spans="2:8" ht="79.8" customHeight="1" x14ac:dyDescent="0.3">
      <c r="B18" s="14" t="s">
        <v>14</v>
      </c>
      <c r="C18" s="15"/>
      <c r="D18" s="16">
        <v>5847533</v>
      </c>
      <c r="E18" s="17"/>
      <c r="F18" s="8" t="s">
        <v>30</v>
      </c>
      <c r="G18" s="3"/>
      <c r="H18" s="3"/>
    </row>
    <row r="19" spans="2:8" x14ac:dyDescent="0.3">
      <c r="B19" s="3" t="s">
        <v>15</v>
      </c>
      <c r="C19" s="3"/>
      <c r="D19" s="3"/>
      <c r="E19" s="3"/>
      <c r="F19" s="3"/>
      <c r="G19" s="3"/>
      <c r="H19" s="3"/>
    </row>
    <row r="20" spans="2:8" x14ac:dyDescent="0.3">
      <c r="B20" s="11" t="s">
        <v>19</v>
      </c>
      <c r="C20" s="10"/>
      <c r="D20" s="4">
        <v>5847533</v>
      </c>
      <c r="E20" s="4"/>
      <c r="F20" s="3"/>
      <c r="G20" s="3"/>
      <c r="H20" s="3"/>
    </row>
    <row r="21" spans="2:8" x14ac:dyDescent="0.3">
      <c r="B21" s="2" t="s">
        <v>17</v>
      </c>
      <c r="C21" s="2"/>
      <c r="D21" s="2"/>
      <c r="E21" s="2"/>
      <c r="F21" s="3"/>
      <c r="G21" s="3"/>
      <c r="H21" s="3"/>
    </row>
    <row r="22" spans="2:8" x14ac:dyDescent="0.3">
      <c r="B22" s="3" t="s">
        <v>16</v>
      </c>
      <c r="C22" s="3"/>
      <c r="D22" s="3" t="s">
        <v>33</v>
      </c>
      <c r="E22" s="3"/>
      <c r="F22" s="3"/>
      <c r="G22" s="3"/>
      <c r="H22" s="3"/>
    </row>
    <row r="23" spans="2:8" ht="45.6" customHeight="1" x14ac:dyDescent="0.3">
      <c r="B23" s="8" t="s">
        <v>18</v>
      </c>
      <c r="C23" s="3"/>
      <c r="D23" s="3" t="s">
        <v>34</v>
      </c>
      <c r="E23" s="3"/>
      <c r="F23" s="3"/>
      <c r="G23" s="3"/>
      <c r="H23" s="3"/>
    </row>
    <row r="24" spans="2:8" ht="28.8" x14ac:dyDescent="0.3">
      <c r="B24" s="3" t="s">
        <v>22</v>
      </c>
      <c r="C24" s="3"/>
      <c r="D24" s="18" t="s">
        <v>21</v>
      </c>
      <c r="E24" s="19">
        <f>908526*20</f>
        <v>18170520</v>
      </c>
      <c r="F24" s="3"/>
      <c r="G24" s="3"/>
      <c r="H24" s="3"/>
    </row>
    <row r="25" spans="2:8" x14ac:dyDescent="0.3">
      <c r="B25" s="25" t="s">
        <v>20</v>
      </c>
      <c r="C25" s="25"/>
      <c r="D25" s="26">
        <f>+D20++D15</f>
        <v>16002523</v>
      </c>
      <c r="E25" s="25"/>
      <c r="F25" s="22" t="s">
        <v>32</v>
      </c>
      <c r="G25" s="23">
        <v>10154990</v>
      </c>
      <c r="H25" s="24"/>
    </row>
    <row r="26" spans="2:8" x14ac:dyDescent="0.3">
      <c r="B26" s="25" t="s">
        <v>23</v>
      </c>
      <c r="C26" s="25"/>
      <c r="D26" s="26">
        <f>+D25+E24</f>
        <v>34173043</v>
      </c>
      <c r="E26" s="25"/>
      <c r="F26" s="9"/>
      <c r="G26" s="21"/>
      <c r="H26" s="10"/>
    </row>
  </sheetData>
  <mergeCells count="58">
    <mergeCell ref="F7:H8"/>
    <mergeCell ref="F26:H26"/>
    <mergeCell ref="G25:H25"/>
    <mergeCell ref="J13:K13"/>
    <mergeCell ref="F19:H19"/>
    <mergeCell ref="F20:H20"/>
    <mergeCell ref="F21:H21"/>
    <mergeCell ref="F22:H22"/>
    <mergeCell ref="F23:H23"/>
    <mergeCell ref="F24:H24"/>
    <mergeCell ref="F13:H13"/>
    <mergeCell ref="F14:H14"/>
    <mergeCell ref="F15:H15"/>
    <mergeCell ref="F16:H16"/>
    <mergeCell ref="F17:H17"/>
    <mergeCell ref="F18:H18"/>
    <mergeCell ref="B25:C25"/>
    <mergeCell ref="D25:E25"/>
    <mergeCell ref="B26:C26"/>
    <mergeCell ref="D26:E26"/>
    <mergeCell ref="F9:H9"/>
    <mergeCell ref="F10:H10"/>
    <mergeCell ref="F11:H11"/>
    <mergeCell ref="F12:H12"/>
    <mergeCell ref="B23:C23"/>
    <mergeCell ref="B24:C24"/>
    <mergeCell ref="D23:E23"/>
    <mergeCell ref="B20:C20"/>
    <mergeCell ref="D20:E20"/>
    <mergeCell ref="B18:C18"/>
    <mergeCell ref="D18:E18"/>
    <mergeCell ref="B16:E16"/>
    <mergeCell ref="B19:C19"/>
    <mergeCell ref="D19:E19"/>
    <mergeCell ref="B22:C22"/>
    <mergeCell ref="D22:E22"/>
    <mergeCell ref="B21:E21"/>
    <mergeCell ref="D14:E14"/>
    <mergeCell ref="B15:C15"/>
    <mergeCell ref="D15:E15"/>
    <mergeCell ref="B17:C17"/>
    <mergeCell ref="D17:E17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B4:E5"/>
    <mergeCell ref="B6:E6"/>
    <mergeCell ref="B7:E7"/>
    <mergeCell ref="B8:C8"/>
    <mergeCell ref="D8:E8"/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</cp:lastModifiedBy>
  <dcterms:created xsi:type="dcterms:W3CDTF">2021-12-01T20:02:25Z</dcterms:created>
  <dcterms:modified xsi:type="dcterms:W3CDTF">2021-12-01T22:30:28Z</dcterms:modified>
</cp:coreProperties>
</file>