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ASBEL ASENAT CAMACHO PIZARRO/"/>
    </mc:Choice>
  </mc:AlternateContent>
  <xr:revisionPtr revIDLastSave="26" documentId="8_{39283D46-AB29-4202-B792-ACFEE4E1E2B4}" xr6:coauthVersionLast="47" xr6:coauthVersionMax="47" xr10:uidLastSave="{56451230-1F16-4F28-80AA-BAF99DC38C50}"/>
  <bookViews>
    <workbookView xWindow="-110" yWindow="-110" windowWidth="19420" windowHeight="1030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7" i="11"/>
  <c r="B2" i="11"/>
  <c r="D34" i="5"/>
  <c r="D35" i="5"/>
  <c r="B8" i="17"/>
  <c r="B7" i="18"/>
  <c r="B6" i="18"/>
  <c r="B5" i="18"/>
  <c r="B4" i="18"/>
  <c r="B3" i="18"/>
  <c r="B2" i="18"/>
  <c r="B7" i="17"/>
  <c r="B6" i="17"/>
  <c r="B5" i="17"/>
  <c r="B4" i="17"/>
  <c r="B3" i="17"/>
  <c r="B2" i="17"/>
  <c r="B17" i="11"/>
  <c r="C11" i="11"/>
  <c r="C10" i="11"/>
  <c r="B7" i="10"/>
  <c r="B7" i="14"/>
  <c r="B6" i="14"/>
  <c r="B5" i="14"/>
  <c r="B4" i="14"/>
  <c r="B3" i="14"/>
  <c r="B2" i="14"/>
  <c r="B15" i="5"/>
  <c r="B8" i="11" s="1"/>
  <c r="B4" i="10"/>
  <c r="B4" i="11" s="1"/>
  <c r="B5" i="10"/>
  <c r="B5" i="11" s="1"/>
  <c r="B6" i="10"/>
  <c r="B6" i="11" s="1"/>
  <c r="B3" i="10"/>
  <c r="B3" i="11" s="1"/>
  <c r="B28" i="11" l="1"/>
  <c r="B9" i="17"/>
</calcChain>
</file>

<file path=xl/sharedStrings.xml><?xml version="1.0" encoding="utf-8"?>
<sst xmlns="http://schemas.openxmlformats.org/spreadsheetml/2006/main" count="296" uniqueCount="202">
  <si>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</si>
  <si>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</si>
  <si>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</si>
  <si>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</si>
  <si>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</si>
  <si>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</si>
  <si>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</si>
  <si>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</si>
  <si>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</si>
  <si>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</si>
  <si>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</si>
  <si>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</si>
  <si>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</si>
  <si>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</si>
  <si>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</si>
  <si>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</si>
  <si>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</si>
  <si>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</si>
  <si>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</si>
  <si>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</si>
  <si>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</si>
  <si>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</si>
  <si>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</si>
  <si>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</si>
  <si>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</si>
  <si>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</si>
  <si>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</si>
  <si>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</si>
  <si>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</si>
  <si>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</si>
  <si>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</si>
  <si>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</si>
  <si>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</si>
  <si>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</si>
  <si>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</si>
  <si>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</si>
  <si>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</si>
  <si>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</si>
  <si>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</si>
  <si>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</si>
  <si>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</si>
  <si>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</si>
  <si>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</si>
  <si>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</si>
  <si>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</si>
  <si>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</si>
  <si>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</si>
  <si>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</si>
  <si>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</si>
  <si>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</si>
  <si>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</si>
  <si>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</si>
  <si>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</si>
  <si>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</si>
  <si>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</si>
  <si>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</si>
  <si>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</si>
  <si>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</si>
  <si>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</si>
  <si>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</si>
  <si>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</si>
  <si>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</si>
  <si>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</si>
  <si>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</si>
  <si>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</si>
  <si>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</si>
  <si>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</si>
  <si>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</si>
  <si>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</si>
  <si>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</si>
  <si>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</si>
  <si>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</si>
  <si>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</si>
  <si>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</si>
  <si>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</si>
  <si>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</si>
  <si>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</si>
  <si>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</si>
  <si>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</si>
  <si>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</si>
  <si>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</si>
  <si>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</si>
  <si>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</si>
  <si>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</si>
  <si>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</si>
  <si>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</si>
  <si>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</si>
  <si>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</si>
  <si>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</si>
  <si>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</si>
  <si>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</si>
  <si>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</si>
  <si>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</si>
  <si>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</si>
  <si>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</si>
  <si>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</si>
  <si>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</si>
  <si>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</si>
  <si>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</si>
  <si>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</si>
  <si>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</si>
  <si>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</si>
  <si>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</si>
  <si>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</si>
  <si>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</si>
  <si>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</si>
  <si>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</si>
  <si>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</si>
  <si>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</si>
  <si>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</si>
  <si>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</si>
  <si>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</si>
  <si>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</si>
  <si>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</si>
  <si>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</si>
  <si>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</si>
  <si>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</si>
  <si>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</si>
  <si>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</si>
  <si>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</si>
  <si>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</si>
  <si>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</si>
  <si>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</si>
  <si>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</si>
  <si>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</si>
  <si>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</si>
  <si>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</si>
  <si>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</si>
  <si>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</si>
  <si>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</si>
  <si>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</si>
  <si>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</si>
  <si>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</si>
  <si>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</si>
  <si>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</si>
  <si>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</si>
  <si>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</si>
  <si>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</si>
  <si>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</si>
  <si>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</si>
  <si>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</si>
  <si>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</si>
  <si>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</si>
  <si>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</si>
  <si>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</si>
  <si>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</si>
  <si>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</si>
  <si>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</si>
  <si>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</si>
  <si>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</si>
  <si>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</si>
  <si>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</si>
  <si>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</si>
  <si>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</si>
  <si>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</si>
  <si>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</si>
  <si>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</si>
  <si>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</si>
  <si>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</si>
  <si>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</si>
  <si>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</si>
  <si>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</si>
  <si>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</si>
  <si>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</si>
  <si>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</si>
  <si>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</si>
  <si>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</si>
  <si>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</si>
  <si>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</si>
  <si>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</si>
  <si>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</si>
  <si>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</si>
  <si>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</si>
  <si>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</si>
  <si>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</si>
  <si>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</si>
  <si>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18-001-33-33-004-2020-00450-00</t>
  </si>
  <si>
    <t>JUZGADO CUARTO ADMINISTRATIVO DE FLORENCIA, CAQUETÁ</t>
  </si>
  <si>
    <t>DEMANDANTE</t>
  </si>
  <si>
    <t>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t>
  </si>
  <si>
    <t>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t>
  </si>
  <si>
    <t>Ana Sophia Varón Camacho</t>
  </si>
  <si>
    <t xml:space="preserve"> 24 de julio de 2018</t>
  </si>
  <si>
    <t>23 de julio de 2020</t>
  </si>
  <si>
    <t>21 de octubre de 2020</t>
  </si>
  <si>
    <t>Responsabilidad civil profesional</t>
  </si>
  <si>
    <t>El 20 de julio de 2018, la menor Ana Sophia Varón Camacho, de cinco años de edad, sufrió un accidente al caer de unas escaleras, golpeándose la cabeza. Inicialmente, presentó una inflamación en la zona del impacto y fue llevada por sus padres al Hospital Departamental María Inmaculada en Florencia, Caquetá, donde ingresó al servicio de urgencias a las 07:40 p.m.
A las 7:47 p.m., fue diagnosticada con hematoma epidural y trauma craneoencefálico, presentando vómito en múltiples ocasiones. Dada la gravedad de su condición, los médicos ordenaron su remisión urgente a un centro de mayor nivel con servicio de neurocirugía. Sin embargo, la menor permaneció más de 48 horas en el hospital sin recibir la atención especializada requerida.
El 21 de julio de 2018, diferentes médicos reiteraron la necesidad de un traslado inmediato en ambulancia aérea medicalizada, considerando la alta probabilidad de muerte debido a la evolución del hematoma epidural y signos de hipertensión intracraneana. No obstante, no se concretó el traslado de manera inmediata, pese a los signos de deterioro progresivo de la menor.
Finalmente, el 22 de julio de 2018 a las 3:15 p.m., la menor fue remitida a la Clínica FOSCAL en Floridablanca, Santander. Durante el transporte aéreo, presentó paro cardiorrespiratorio de siete minutos, lo que agravó su condición neurológica. Al llegar a la clínica a las 10:11 p.m., fue ingresada en estado crítico, pálida, desaturada y con signos de mala perfusión.
El 23 de julio de 2018, la menor fue intervenida quirúrgicamente para drenar el hematoma epidural. Sin embargo, la falta de atención oportuna generó un deterioro progresivo de su estado de salud. La evolución clínica evidenció coma profundo, alteraciones metabólicas severas y disfunción neurológica irreversible.
Finalmente, el 24 de julio de 2018, a las 11:23 p.m., se declaró la muerte cerebral de la menor Ana Sophia Varón Camacho. La negligencia médica en la atención que aduce la parte demandante corresponde a la falta de remisión oportuna y la deficiente coordinación entre las entidades de salud constituyen una falla en el servicio, que contribuyó directamente al desenlace fatal. Las entidades responsables de la prestación del servicio de salud, entre ellas la E.S.E. Hospital Departamental María Inmaculada, la Nueva EPS, la Secretaría de Salud Municipal de Florencia, la Secretaría de Salud Departamental del Caquetá, la Clínica FOSCAL y las Secretarías de Salud de Floridablanca y Santander, no cumplieron con los protocolos médicos y administrativos necesarios para garantizar la atención oportuna y adecuada de la menor, lo que derivó en su fallecimiento.</t>
  </si>
  <si>
    <t>Daño Moral</t>
  </si>
  <si>
    <t xml:space="preserve">Daño a la salud </t>
  </si>
  <si>
    <t>HOSPITAL MARÍA INMACULADA</t>
  </si>
  <si>
    <t>891.180.098-5</t>
  </si>
  <si>
    <t>022238901/0</t>
  </si>
  <si>
    <t>23 de febrero de 2022</t>
  </si>
  <si>
    <t>22 de enero de 2025</t>
  </si>
  <si>
    <t>14 de febrero de 2025</t>
  </si>
  <si>
    <t>SINIESTRO   149004702 APL 214699</t>
  </si>
  <si>
    <t xml:space="preserve">RC PROFESIONAL </t>
  </si>
  <si>
    <t>20% sobre el valor de la pérdida, mínimo COP$25.000.000</t>
  </si>
  <si>
    <t>01/03/2018-01/02/2019</t>
  </si>
  <si>
    <t xml:space="preserve">• Disminución de la suma asegurada por pago de indemnizaciones con cargo a la PÓLIZA 22238901
</t>
  </si>
  <si>
    <t xml:space="preserve">Consultada la siniestralidad a corte de enero de 2025, no se evidencian pagos por la garantía RC Profesional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</si>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</sst>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3" fontId="0" fillId="0" borderId="2" xfId="0" applyNumberForma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4" zoomScale="70" zoomScaleNormal="70" workbookViewId="0">
      <selection activeCell="A34" sqref="A34"/>
    </sheetView>
  </sheetViews>
  <sheetFormatPr baseColWidth="10" defaultColWidth="0" defaultRowHeight="14.5" x14ac:dyDescent="0.35"/>
  <cols>
    <col min="1" max="1" width="92.7265625" style="7" customWidth="1"/>
    <col min="2" max="2" width="63.81640625" style="7" customWidth="1"/>
    <col min="3" max="3" width="75.1796875" style="7" customWidth="1"/>
    <col min="4" max="16384" width="11.453125" style="2" hidden="1"/>
  </cols>
  <sheetData>
    <row r="1" spans="1:3" ht="28.5" customHeight="1" x14ac:dyDescent="0.35">
      <c r="A1" s="55" t="s">
        <v>28</v>
      </c>
      <c r="B1" s="55"/>
      <c r="C1" s="55"/>
    </row>
    <row r="2" spans="1:3" x14ac:dyDescent="0.35">
      <c r="A2" s="5" t="s">
        <v>120</v>
      </c>
      <c r="B2" s="58" t="s">
        <v>176</v>
      </c>
      <c r="C2" s="59"/>
    </row>
    <row r="3" spans="1:3" x14ac:dyDescent="0.35">
      <c r="A3" s="5" t="s">
        <v>109</v>
      </c>
      <c r="B3" s="56" t="s">
        <v>177</v>
      </c>
      <c r="C3" s="57"/>
    </row>
    <row r="4" spans="1:3" x14ac:dyDescent="0.35">
      <c r="A4" s="5" t="s">
        <v>121</v>
      </c>
      <c r="B4" s="56" t="s">
        <v>180</v>
      </c>
      <c r="C4" s="57"/>
    </row>
    <row r="5" spans="1:3" ht="14.5" customHeight="1" x14ac:dyDescent="0.35">
      <c r="A5" s="5" t="s">
        <v>178</v>
      </c>
      <c r="B5" s="56" t="s">
        <v>179</v>
      </c>
      <c r="C5" s="57"/>
    </row>
    <row r="6" spans="1:3" x14ac:dyDescent="0.35">
      <c r="A6" s="5" t="s">
        <v>123</v>
      </c>
      <c r="B6" s="42" t="s">
        <v>110</v>
      </c>
      <c r="C6" s="42"/>
    </row>
    <row r="7" spans="1:3" x14ac:dyDescent="0.35">
      <c r="A7" s="5" t="s">
        <v>124</v>
      </c>
      <c r="B7" s="56" t="s">
        <v>181</v>
      </c>
      <c r="C7" s="57"/>
    </row>
    <row r="8" spans="1:3" x14ac:dyDescent="0.35">
      <c r="A8" s="5" t="s">
        <v>125</v>
      </c>
      <c r="B8" s="53" t="s">
        <v>182</v>
      </c>
      <c r="C8" s="54"/>
    </row>
    <row r="9" spans="1:3" x14ac:dyDescent="0.35">
      <c r="A9" s="5" t="s">
        <v>126</v>
      </c>
      <c r="B9" s="53" t="s">
        <v>183</v>
      </c>
      <c r="C9" s="54"/>
    </row>
    <row r="10" spans="1:3" x14ac:dyDescent="0.35">
      <c r="A10" s="5" t="s">
        <v>127</v>
      </c>
      <c r="B10" s="53" t="s">
        <v>184</v>
      </c>
      <c r="C10" s="54"/>
    </row>
    <row r="11" spans="1:3" ht="23.25" customHeight="1" x14ac:dyDescent="0.35">
      <c r="A11" s="5" t="s">
        <v>16</v>
      </c>
      <c r="B11" s="53" t="s">
        <v>185</v>
      </c>
      <c r="C11" s="54"/>
    </row>
    <row r="12" spans="1:3" x14ac:dyDescent="0.35">
      <c r="A12" s="43" t="s">
        <v>136</v>
      </c>
      <c r="B12" s="44" t="s">
        <v>186</v>
      </c>
      <c r="C12" s="42"/>
    </row>
    <row r="13" spans="1:3" ht="30" customHeight="1" x14ac:dyDescent="0.35">
      <c r="A13" s="43"/>
      <c r="B13" s="42"/>
      <c r="C13" s="42"/>
    </row>
    <row r="14" spans="1:3" ht="73.5" customHeight="1" x14ac:dyDescent="0.35">
      <c r="A14" s="43"/>
      <c r="B14" s="42"/>
      <c r="C14" s="42"/>
    </row>
    <row r="15" spans="1:3" x14ac:dyDescent="0.35">
      <c r="A15" s="5" t="s">
        <v>128</v>
      </c>
      <c r="B15" s="47">
        <f>SUM(C17,C18,C20,C21,C23)</f>
        <v>2382086893</v>
      </c>
      <c r="C15" s="48"/>
    </row>
    <row r="16" spans="1:3" ht="33.75" customHeight="1" x14ac:dyDescent="0.35">
      <c r="A16" s="49" t="s">
        <v>129</v>
      </c>
      <c r="B16" s="50" t="s">
        <v>34</v>
      </c>
      <c r="C16" s="50"/>
    </row>
    <row r="17" spans="1:3" ht="33.75" customHeight="1" x14ac:dyDescent="0.35">
      <c r="A17" s="49"/>
      <c r="B17" s="11" t="s">
        <v>35</v>
      </c>
      <c r="C17" s="40">
        <v>810236893</v>
      </c>
    </row>
    <row r="18" spans="1:3" ht="33.75" customHeight="1" x14ac:dyDescent="0.35">
      <c r="A18" s="49"/>
      <c r="B18" s="11" t="s">
        <v>36</v>
      </c>
      <c r="C18" s="40">
        <v>6000000</v>
      </c>
    </row>
    <row r="19" spans="1:3" x14ac:dyDescent="0.35">
      <c r="A19" s="49"/>
      <c r="B19" s="51" t="s">
        <v>37</v>
      </c>
      <c r="C19" s="52"/>
    </row>
    <row r="20" spans="1:3" x14ac:dyDescent="0.35">
      <c r="A20" s="49"/>
      <c r="B20" s="11" t="s">
        <v>187</v>
      </c>
      <c r="C20" s="6">
        <v>640575000</v>
      </c>
    </row>
    <row r="21" spans="1:3" x14ac:dyDescent="0.35">
      <c r="A21" s="49"/>
      <c r="B21" s="11" t="s">
        <v>188</v>
      </c>
      <c r="C21" s="6">
        <v>925275000</v>
      </c>
    </row>
    <row r="22" spans="1:3" x14ac:dyDescent="0.35">
      <c r="A22" s="49"/>
      <c r="B22" s="51" t="s">
        <v>91</v>
      </c>
      <c r="C22" s="52"/>
    </row>
    <row r="23" spans="1:3" x14ac:dyDescent="0.35">
      <c r="A23" s="49"/>
      <c r="B23" s="11"/>
      <c r="C23" s="16"/>
    </row>
    <row r="24" spans="1:3" x14ac:dyDescent="0.35">
      <c r="A24" s="5" t="s">
        <v>130</v>
      </c>
      <c r="B24" s="42" t="s">
        <v>189</v>
      </c>
      <c r="C24" s="42"/>
    </row>
    <row r="25" spans="1:3" x14ac:dyDescent="0.35">
      <c r="A25" s="5" t="s">
        <v>131</v>
      </c>
      <c r="B25" s="42" t="s">
        <v>190</v>
      </c>
      <c r="C25" s="42"/>
    </row>
    <row r="26" spans="1:3" x14ac:dyDescent="0.35">
      <c r="A26" s="5" t="s">
        <v>132</v>
      </c>
      <c r="B26" s="42" t="s">
        <v>191</v>
      </c>
      <c r="C26" s="42"/>
    </row>
    <row r="27" spans="1:3" x14ac:dyDescent="0.35">
      <c r="A27" s="5" t="s">
        <v>133</v>
      </c>
      <c r="B27" s="45" t="s">
        <v>192</v>
      </c>
      <c r="C27" s="46"/>
    </row>
    <row r="28" spans="1:3" x14ac:dyDescent="0.35">
      <c r="A28" s="5" t="s">
        <v>134</v>
      </c>
      <c r="B28" s="41" t="s">
        <v>193</v>
      </c>
      <c r="C28" s="41"/>
    </row>
    <row r="29" spans="1:3" x14ac:dyDescent="0.35">
      <c r="A29" s="5" t="s">
        <v>135</v>
      </c>
      <c r="B29" s="42" t="s">
        <v>194</v>
      </c>
      <c r="C29" s="42"/>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30" zoomScale="85" zoomScaleNormal="85" workbookViewId="0">
      <selection activeCell="C51" sqref="C51"/>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26" x14ac:dyDescent="0.35">
      <c r="A1" s="70" t="s">
        <v>27</v>
      </c>
      <c r="B1" s="70"/>
      <c r="C1" s="70"/>
    </row>
    <row r="2" spans="1:3" x14ac:dyDescent="0.35">
      <c r="A2" s="13" t="s">
        <v>14</v>
      </c>
      <c r="B2" s="71" t="s">
        <v>195</v>
      </c>
      <c r="C2" s="46"/>
    </row>
    <row r="3" spans="1:3" x14ac:dyDescent="0.35">
      <c r="A3" s="5" t="s">
        <v>2</v>
      </c>
      <c r="B3" s="42" t="str">
        <f>'GENERALES NOTA 322'!B2:C2</f>
        <v>18-001-33-33-004-2020-00450-00</v>
      </c>
      <c r="C3" s="42"/>
    </row>
    <row r="4" spans="1:3" x14ac:dyDescent="0.35">
      <c r="A4" s="5" t="s">
        <v>0</v>
      </c>
      <c r="B4" s="42" t="str">
        <f>'GENERALES NOTA 322'!B3:C3</f>
        <v>JUZGADO CUARTO ADMINISTRATIVO DE FLORENCIA, CAQUETÁ</v>
      </c>
      <c r="C4" s="42"/>
    </row>
    <row r="5" spans="1:3" x14ac:dyDescent="0.35">
      <c r="A5" s="5" t="s">
        <v>92</v>
      </c>
      <c r="B5" s="42"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2"/>
    </row>
    <row r="6" spans="1:3" x14ac:dyDescent="0.35">
      <c r="A6" s="5" t="s">
        <v>1</v>
      </c>
      <c r="B6" s="42"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2"/>
    </row>
    <row r="7" spans="1:3" x14ac:dyDescent="0.35">
      <c r="A7" s="5" t="s">
        <v>93</v>
      </c>
      <c r="B7" s="42" t="str">
        <f>'GENERALES NOTA 322'!B6:C6</f>
        <v>LLAMADA EN GARANTIA</v>
      </c>
      <c r="C7" s="42"/>
    </row>
    <row r="8" spans="1:3" x14ac:dyDescent="0.35">
      <c r="A8" s="13" t="s">
        <v>15</v>
      </c>
      <c r="B8" s="42">
        <v>22238901</v>
      </c>
      <c r="C8" s="42"/>
    </row>
    <row r="9" spans="1:3" x14ac:dyDescent="0.35">
      <c r="A9" s="13" t="s">
        <v>16</v>
      </c>
      <c r="B9" s="42" t="s">
        <v>196</v>
      </c>
      <c r="C9" s="42"/>
    </row>
    <row r="10" spans="1:3" x14ac:dyDescent="0.35">
      <c r="A10" s="13" t="s">
        <v>60</v>
      </c>
      <c r="B10" s="103">
        <v>800000000</v>
      </c>
      <c r="C10" s="72"/>
    </row>
    <row r="11" spans="1:3" x14ac:dyDescent="0.35">
      <c r="A11" s="13" t="s">
        <v>99</v>
      </c>
      <c r="B11" s="45" t="s">
        <v>197</v>
      </c>
      <c r="C11" s="46"/>
    </row>
    <row r="12" spans="1:3" x14ac:dyDescent="0.35">
      <c r="A12" s="13" t="s">
        <v>46</v>
      </c>
      <c r="B12" s="56" t="s">
        <v>53</v>
      </c>
      <c r="C12" s="57"/>
    </row>
    <row r="13" spans="1:3" x14ac:dyDescent="0.35">
      <c r="A13" s="13" t="s">
        <v>17</v>
      </c>
      <c r="B13" s="42" t="s">
        <v>198</v>
      </c>
      <c r="C13" s="42"/>
    </row>
    <row r="14" spans="1:3" x14ac:dyDescent="0.35">
      <c r="A14" s="13" t="s">
        <v>18</v>
      </c>
      <c r="B14" s="42" t="s">
        <v>21</v>
      </c>
      <c r="C14" s="42"/>
    </row>
    <row r="15" spans="1:3" x14ac:dyDescent="0.35">
      <c r="A15" s="13" t="s">
        <v>19</v>
      </c>
      <c r="B15" s="42" t="s">
        <v>21</v>
      </c>
      <c r="C15" s="42"/>
    </row>
    <row r="16" spans="1:3" x14ac:dyDescent="0.35">
      <c r="A16" s="68" t="s">
        <v>20</v>
      </c>
      <c r="B16" s="42"/>
      <c r="C16" s="42"/>
    </row>
    <row r="17" spans="1:3" x14ac:dyDescent="0.35">
      <c r="A17" s="69"/>
      <c r="B17" s="9" t="s">
        <v>26</v>
      </c>
      <c r="C17" s="10" t="s">
        <v>4</v>
      </c>
    </row>
    <row r="18" spans="1:3" x14ac:dyDescent="0.35">
      <c r="A18" s="69"/>
      <c r="B18" s="11"/>
      <c r="C18" s="11"/>
    </row>
    <row r="19" spans="1:3" x14ac:dyDescent="0.35">
      <c r="A19" s="69"/>
      <c r="B19" s="11"/>
      <c r="C19" s="11"/>
    </row>
    <row r="20" spans="1:3" x14ac:dyDescent="0.35">
      <c r="A20" s="69"/>
      <c r="B20" s="11"/>
      <c r="C20" s="11"/>
    </row>
    <row r="21" spans="1:3" x14ac:dyDescent="0.35">
      <c r="A21" s="13" t="s">
        <v>13</v>
      </c>
      <c r="B21" s="42"/>
      <c r="C21" s="42"/>
    </row>
    <row r="22" spans="1:3" x14ac:dyDescent="0.35">
      <c r="A22" s="13" t="s">
        <v>47</v>
      </c>
      <c r="B22" s="56"/>
      <c r="C22" s="57"/>
    </row>
    <row r="23" spans="1:3" x14ac:dyDescent="0.35">
      <c r="A23" s="13" t="s">
        <v>5</v>
      </c>
      <c r="B23" s="42" t="s">
        <v>12</v>
      </c>
      <c r="C23" s="42"/>
    </row>
    <row r="24" spans="1:3" x14ac:dyDescent="0.35">
      <c r="A24" s="13" t="s">
        <v>58</v>
      </c>
      <c r="B24" s="42"/>
      <c r="C24" s="42"/>
    </row>
    <row r="25" spans="1:3" x14ac:dyDescent="0.35">
      <c r="A25" s="13" t="s">
        <v>25</v>
      </c>
      <c r="B25" s="42"/>
      <c r="C25" s="42"/>
    </row>
    <row r="26" spans="1:3" x14ac:dyDescent="0.35">
      <c r="A26" s="12" t="s">
        <v>59</v>
      </c>
      <c r="B26" s="42" t="s">
        <v>22</v>
      </c>
      <c r="C26" s="42"/>
    </row>
    <row r="27" spans="1:3" x14ac:dyDescent="0.35">
      <c r="A27" s="67" t="s">
        <v>50</v>
      </c>
      <c r="B27" s="67"/>
      <c r="C27" s="67"/>
    </row>
    <row r="28" spans="1:3" ht="14.5" customHeight="1" x14ac:dyDescent="0.35">
      <c r="A28" s="62" t="s">
        <v>24</v>
      </c>
      <c r="B28" s="63"/>
      <c r="C28" s="29"/>
    </row>
    <row r="29" spans="1:3" ht="14.5" customHeight="1" x14ac:dyDescent="0.35">
      <c r="A29" s="64" t="s">
        <v>23</v>
      </c>
      <c r="B29" s="65"/>
      <c r="C29" s="29"/>
    </row>
    <row r="30" spans="1:3" ht="14.5" customHeight="1" x14ac:dyDescent="0.35">
      <c r="A30" s="64" t="s">
        <v>199</v>
      </c>
      <c r="B30" s="65"/>
      <c r="C30" s="30" t="s">
        <v>200</v>
      </c>
    </row>
    <row r="31" spans="1:3" ht="14.5" customHeight="1" x14ac:dyDescent="0.35">
      <c r="A31" s="64" t="s">
        <v>137</v>
      </c>
      <c r="B31" s="65"/>
      <c r="C31" s="29"/>
    </row>
    <row r="32" spans="1:3" x14ac:dyDescent="0.35">
      <c r="A32" s="64" t="s">
        <v>138</v>
      </c>
      <c r="B32" s="65"/>
      <c r="C32" s="29"/>
    </row>
    <row r="33" spans="1:3" ht="14.5" customHeight="1" x14ac:dyDescent="0.35">
      <c r="A33" s="64" t="s">
        <v>141</v>
      </c>
      <c r="B33" s="65"/>
      <c r="C33" s="29"/>
    </row>
    <row r="34" spans="1:3" ht="14.5" customHeight="1" x14ac:dyDescent="0.35">
      <c r="A34" s="64" t="s">
        <v>77</v>
      </c>
      <c r="B34" s="65"/>
      <c r="C34" s="31"/>
    </row>
    <row r="35" spans="1:3" x14ac:dyDescent="0.35">
      <c r="A35" s="62" t="s">
        <v>89</v>
      </c>
      <c r="B35" s="63"/>
      <c r="C35" s="32"/>
    </row>
    <row r="36" spans="1:3" x14ac:dyDescent="0.35">
      <c r="A36" s="66" t="s">
        <v>71</v>
      </c>
      <c r="B36" s="66"/>
      <c r="C36" s="66"/>
    </row>
    <row r="37" spans="1:3" x14ac:dyDescent="0.35">
      <c r="A37" s="60" t="s">
        <v>72</v>
      </c>
      <c r="B37" s="60"/>
      <c r="C37" s="11" t="s">
        <v>201</v>
      </c>
    </row>
    <row r="38" spans="1:3" x14ac:dyDescent="0.35">
      <c r="A38" s="60" t="s">
        <v>73</v>
      </c>
      <c r="B38" s="60"/>
      <c r="C38" s="11" t="s">
        <v>201</v>
      </c>
    </row>
    <row r="39" spans="1:3" x14ac:dyDescent="0.35">
      <c r="A39" s="60" t="s">
        <v>74</v>
      </c>
      <c r="B39" s="60"/>
      <c r="C39" s="11" t="s">
        <v>201</v>
      </c>
    </row>
    <row r="40" spans="1:3" x14ac:dyDescent="0.35">
      <c r="A40" s="60" t="s">
        <v>75</v>
      </c>
      <c r="B40" s="60"/>
      <c r="C40" s="11" t="s">
        <v>201</v>
      </c>
    </row>
    <row r="41" spans="1:3" x14ac:dyDescent="0.35">
      <c r="A41" s="60" t="s">
        <v>76</v>
      </c>
      <c r="B41" s="60"/>
      <c r="C41" s="11" t="s">
        <v>201</v>
      </c>
    </row>
    <row r="42" spans="1:3" x14ac:dyDescent="0.35">
      <c r="A42" s="60" t="s">
        <v>78</v>
      </c>
      <c r="B42" s="60"/>
      <c r="C42" s="11" t="s">
        <v>201</v>
      </c>
    </row>
    <row r="43" spans="1:3" x14ac:dyDescent="0.35">
      <c r="A43" s="60" t="s">
        <v>79</v>
      </c>
      <c r="B43" s="60"/>
      <c r="C43" s="11" t="s">
        <v>201</v>
      </c>
    </row>
    <row r="44" spans="1:3" x14ac:dyDescent="0.35">
      <c r="A44" s="60" t="s">
        <v>80</v>
      </c>
      <c r="B44" s="60"/>
      <c r="C44" s="11" t="s">
        <v>201</v>
      </c>
    </row>
    <row r="45" spans="1:3" x14ac:dyDescent="0.35">
      <c r="A45" s="60" t="s">
        <v>81</v>
      </c>
      <c r="B45" s="60"/>
      <c r="C45" s="11" t="s">
        <v>201</v>
      </c>
    </row>
    <row r="46" spans="1:3" x14ac:dyDescent="0.35">
      <c r="A46" s="60" t="s">
        <v>82</v>
      </c>
      <c r="B46" s="60"/>
      <c r="C46" s="11" t="s">
        <v>201</v>
      </c>
    </row>
    <row r="47" spans="1:3" x14ac:dyDescent="0.35">
      <c r="A47" s="60" t="s">
        <v>83</v>
      </c>
      <c r="B47" s="60"/>
      <c r="C47" s="11" t="s">
        <v>201</v>
      </c>
    </row>
    <row r="48" spans="1:3" x14ac:dyDescent="0.35">
      <c r="A48" s="60" t="s">
        <v>84</v>
      </c>
      <c r="B48" s="60"/>
      <c r="C48" s="11" t="s">
        <v>201</v>
      </c>
    </row>
    <row r="49" spans="1:3" x14ac:dyDescent="0.35">
      <c r="A49" s="60" t="s">
        <v>85</v>
      </c>
      <c r="B49" s="60"/>
      <c r="C49" s="11" t="s">
        <v>201</v>
      </c>
    </row>
    <row r="50" spans="1:3" x14ac:dyDescent="0.35">
      <c r="A50" s="60" t="s">
        <v>86</v>
      </c>
      <c r="B50" s="60"/>
      <c r="C50" s="11" t="s">
        <v>201</v>
      </c>
    </row>
    <row r="51" spans="1:3" x14ac:dyDescent="0.35">
      <c r="A51" s="60" t="s">
        <v>87</v>
      </c>
      <c r="B51" s="60"/>
      <c r="C51" s="11" t="s">
        <v>201</v>
      </c>
    </row>
    <row r="52" spans="1:3" x14ac:dyDescent="0.35">
      <c r="A52" s="60" t="s">
        <v>88</v>
      </c>
      <c r="B52" s="60"/>
      <c r="C52" s="11"/>
    </row>
    <row r="53" spans="1:3" x14ac:dyDescent="0.35">
      <c r="A53" s="61"/>
      <c r="B53" s="61"/>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58" zoomScaleNormal="100" workbookViewId="0">
      <selection activeCell="B42" sqref="B4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0" t="s">
        <v>29</v>
      </c>
      <c r="B1" s="70"/>
      <c r="C1" s="70"/>
    </row>
    <row r="2" spans="1:6" x14ac:dyDescent="0.35">
      <c r="A2" s="20" t="s">
        <v>14</v>
      </c>
      <c r="B2" s="90" t="str">
        <f>'GENERALES NOTA 321'!B2:C2</f>
        <v>SINIESTRO   149004702 APL 214699</v>
      </c>
      <c r="C2" s="91"/>
    </row>
    <row r="3" spans="1:6" x14ac:dyDescent="0.35">
      <c r="A3" s="21" t="s">
        <v>2</v>
      </c>
      <c r="B3" s="75" t="str">
        <f>'GENERALES NOTA 321'!B3:C3</f>
        <v>18-001-33-33-004-2020-00450-00</v>
      </c>
      <c r="C3" s="75"/>
    </row>
    <row r="4" spans="1:6" x14ac:dyDescent="0.35">
      <c r="A4" s="21" t="s">
        <v>0</v>
      </c>
      <c r="B4" s="75" t="str">
        <f>'GENERALES NOTA 321'!B4:C4</f>
        <v>JUZGADO CUARTO ADMINISTRATIVO DE FLORENCIA, CAQUETÁ</v>
      </c>
      <c r="C4" s="75"/>
    </row>
    <row r="5" spans="1:6" x14ac:dyDescent="0.35">
      <c r="A5" s="21" t="s">
        <v>92</v>
      </c>
      <c r="B5" s="75" t="str">
        <f>'GENERALES NOTA 321'!B5:C5</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75"/>
    </row>
    <row r="6" spans="1:6" ht="14.5" customHeight="1" x14ac:dyDescent="0.35">
      <c r="A6" s="21" t="s">
        <v>1</v>
      </c>
      <c r="B6" s="75" t="str">
        <f>'GENERALES NOTA 321'!B6:C6</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75"/>
    </row>
    <row r="7" spans="1:6" x14ac:dyDescent="0.35">
      <c r="A7" s="21" t="s">
        <v>93</v>
      </c>
      <c r="B7" s="75" t="str">
        <f>'GENERALES NOTA 321'!B7:C7</f>
        <v>LLAMADA EN GARANTIA</v>
      </c>
      <c r="C7" s="75"/>
    </row>
    <row r="8" spans="1:6" ht="29" x14ac:dyDescent="0.35">
      <c r="A8" s="21" t="s">
        <v>32</v>
      </c>
      <c r="B8" s="86">
        <f>'GENERALES NOTA 322'!B15:C15</f>
        <v>2382086893</v>
      </c>
      <c r="C8" s="87"/>
    </row>
    <row r="9" spans="1:6" x14ac:dyDescent="0.35">
      <c r="A9" s="92" t="s">
        <v>33</v>
      </c>
      <c r="B9" s="78" t="s">
        <v>34</v>
      </c>
      <c r="C9" s="79"/>
    </row>
    <row r="10" spans="1:6" x14ac:dyDescent="0.35">
      <c r="A10" s="92"/>
      <c r="B10" s="22" t="s">
        <v>35</v>
      </c>
      <c r="C10" s="19">
        <f>'GENERALES NOTA 322'!C17</f>
        <v>810236893</v>
      </c>
    </row>
    <row r="11" spans="1:6" x14ac:dyDescent="0.35">
      <c r="A11" s="92"/>
      <c r="B11" s="22" t="s">
        <v>36</v>
      </c>
      <c r="C11" s="19">
        <f>'GENERALES NOTA 322'!C18</f>
        <v>6000000</v>
      </c>
    </row>
    <row r="12" spans="1:6" x14ac:dyDescent="0.35">
      <c r="A12" s="92"/>
      <c r="B12" s="78"/>
      <c r="C12" s="79"/>
    </row>
    <row r="13" spans="1:6" x14ac:dyDescent="0.35">
      <c r="A13" s="92"/>
      <c r="B13" s="22" t="s">
        <v>95</v>
      </c>
      <c r="C13" s="24"/>
    </row>
    <row r="14" spans="1:6" x14ac:dyDescent="0.35">
      <c r="A14" s="92"/>
      <c r="B14" s="22" t="s">
        <v>96</v>
      </c>
      <c r="C14" s="24"/>
      <c r="E14" t="s">
        <v>45</v>
      </c>
      <c r="F14" s="17">
        <v>0.7</v>
      </c>
    </row>
    <row r="15" spans="1:6" x14ac:dyDescent="0.35">
      <c r="A15" s="23" t="s">
        <v>30</v>
      </c>
      <c r="B15" s="90" t="s">
        <v>103</v>
      </c>
      <c r="C15" s="91"/>
    </row>
    <row r="16" spans="1:6" ht="89.25" customHeight="1" x14ac:dyDescent="0.35">
      <c r="A16" s="21" t="s">
        <v>31</v>
      </c>
      <c r="B16" s="88"/>
      <c r="C16" s="89"/>
    </row>
    <row r="17" spans="1:3" ht="28.5" customHeight="1" x14ac:dyDescent="0.35">
      <c r="A17" s="14" t="s">
        <v>38</v>
      </c>
      <c r="B17" s="73">
        <f>((C19+C20+C22+C23)-C26)*C25*C27</f>
        <v>100000000</v>
      </c>
      <c r="C17" s="73"/>
    </row>
    <row r="18" spans="1:3" x14ac:dyDescent="0.35">
      <c r="A18" s="23" t="s">
        <v>39</v>
      </c>
      <c r="B18" s="80" t="s">
        <v>34</v>
      </c>
      <c r="C18" s="81"/>
    </row>
    <row r="19" spans="1:3" x14ac:dyDescent="0.35">
      <c r="A19" s="76"/>
      <c r="B19" s="22" t="s">
        <v>35</v>
      </c>
      <c r="C19" s="19">
        <v>100000000</v>
      </c>
    </row>
    <row r="20" spans="1:3" x14ac:dyDescent="0.35">
      <c r="A20" s="77"/>
      <c r="B20" s="22" t="s">
        <v>36</v>
      </c>
      <c r="C20" s="19">
        <v>0</v>
      </c>
    </row>
    <row r="21" spans="1:3" x14ac:dyDescent="0.35">
      <c r="A21" s="77"/>
      <c r="B21" s="78" t="s">
        <v>37</v>
      </c>
      <c r="C21" s="79"/>
    </row>
    <row r="22" spans="1:3" x14ac:dyDescent="0.35">
      <c r="A22" s="77"/>
      <c r="B22" s="22" t="s">
        <v>95</v>
      </c>
      <c r="C22" s="19">
        <v>0</v>
      </c>
    </row>
    <row r="23" spans="1:3" ht="29" x14ac:dyDescent="0.35">
      <c r="A23" s="77"/>
      <c r="B23" s="22" t="s">
        <v>97</v>
      </c>
      <c r="C23" s="19">
        <v>0</v>
      </c>
    </row>
    <row r="24" spans="1:3" x14ac:dyDescent="0.35">
      <c r="A24" s="77"/>
      <c r="B24" s="78" t="s">
        <v>98</v>
      </c>
      <c r="C24" s="79"/>
    </row>
    <row r="25" spans="1:3" x14ac:dyDescent="0.35">
      <c r="A25" s="25"/>
      <c r="B25" s="22" t="s">
        <v>102</v>
      </c>
      <c r="C25" s="26">
        <v>1</v>
      </c>
    </row>
    <row r="26" spans="1:3" x14ac:dyDescent="0.35">
      <c r="A26" s="27"/>
      <c r="B26" s="22" t="s">
        <v>99</v>
      </c>
      <c r="C26" s="28">
        <v>0</v>
      </c>
    </row>
    <row r="27" spans="1:3" x14ac:dyDescent="0.35">
      <c r="A27" s="27"/>
      <c r="B27" s="22" t="s">
        <v>111</v>
      </c>
      <c r="C27" s="26">
        <v>1</v>
      </c>
    </row>
    <row r="28" spans="1:3" x14ac:dyDescent="0.35">
      <c r="A28" s="18" t="s">
        <v>90</v>
      </c>
      <c r="B28" s="73">
        <f>IFERROR(B17*(VLOOKUP(B15,Hoja2!$G$1:$H$6,2,0)),16666)</f>
        <v>70000000</v>
      </c>
      <c r="C28" s="73"/>
    </row>
    <row r="29" spans="1:3" ht="103.5" customHeight="1" x14ac:dyDescent="0.35">
      <c r="A29" s="21" t="s">
        <v>40</v>
      </c>
      <c r="B29" s="74"/>
      <c r="C29" s="75"/>
    </row>
    <row r="30" spans="1:3" ht="132" customHeight="1" x14ac:dyDescent="0.35">
      <c r="A30" s="21" t="s">
        <v>41</v>
      </c>
      <c r="B30" s="82"/>
      <c r="C30" s="83"/>
    </row>
    <row r="32" spans="1:3" x14ac:dyDescent="0.35">
      <c r="A32" s="27"/>
      <c r="B32" s="27"/>
      <c r="C32" s="27"/>
    </row>
    <row r="33" spans="1:3" ht="26" x14ac:dyDescent="0.35">
      <c r="A33" s="84" t="s">
        <v>170</v>
      </c>
      <c r="B33" s="84"/>
      <c r="C33" s="84"/>
    </row>
    <row r="34" spans="1:3" x14ac:dyDescent="0.35">
      <c r="A34" s="85" t="s">
        <v>173</v>
      </c>
      <c r="B34" s="85"/>
      <c r="C34" s="85"/>
    </row>
    <row r="35" spans="1:3" x14ac:dyDescent="0.35">
      <c r="A35" s="35" t="s">
        <v>152</v>
      </c>
      <c r="B35" s="35" t="s">
        <v>171</v>
      </c>
      <c r="C35" s="36" t="s">
        <v>172</v>
      </c>
    </row>
    <row r="36" spans="1:3" ht="25" x14ac:dyDescent="0.35">
      <c r="A36" s="37" t="s">
        <v>160</v>
      </c>
      <c r="B36" s="38" t="s">
        <v>22</v>
      </c>
      <c r="C36" s="37" t="s">
        <v>174</v>
      </c>
    </row>
    <row r="37" spans="1:3" ht="50" x14ac:dyDescent="0.35">
      <c r="A37" s="37" t="s">
        <v>161</v>
      </c>
      <c r="B37" s="38" t="s">
        <v>22</v>
      </c>
      <c r="C37" s="37" t="s">
        <v>153</v>
      </c>
    </row>
    <row r="38" spans="1:3" ht="37.5" x14ac:dyDescent="0.35">
      <c r="A38" s="37" t="s">
        <v>162</v>
      </c>
      <c r="B38" s="38" t="s">
        <v>22</v>
      </c>
      <c r="C38" s="37" t="s">
        <v>175</v>
      </c>
    </row>
    <row r="39" spans="1:3" ht="25" x14ac:dyDescent="0.35">
      <c r="A39" s="37" t="s">
        <v>163</v>
      </c>
      <c r="B39" s="38" t="s">
        <v>22</v>
      </c>
      <c r="C39" s="37" t="s">
        <v>154</v>
      </c>
    </row>
    <row r="40" spans="1:3" x14ac:dyDescent="0.35">
      <c r="A40" s="37" t="s">
        <v>164</v>
      </c>
      <c r="B40" s="38" t="s">
        <v>22</v>
      </c>
      <c r="C40" s="39"/>
    </row>
    <row r="41" spans="1:3" ht="25" x14ac:dyDescent="0.35">
      <c r="A41" s="37" t="s">
        <v>165</v>
      </c>
      <c r="B41" s="38" t="s">
        <v>22</v>
      </c>
      <c r="C41" s="37" t="s">
        <v>155</v>
      </c>
    </row>
    <row r="42" spans="1:3" ht="25" x14ac:dyDescent="0.35">
      <c r="A42" s="37" t="s">
        <v>166</v>
      </c>
      <c r="B42" s="38" t="s">
        <v>22</v>
      </c>
      <c r="C42" s="37" t="s">
        <v>156</v>
      </c>
    </row>
    <row r="43" spans="1:3" x14ac:dyDescent="0.35">
      <c r="A43" s="37" t="s">
        <v>167</v>
      </c>
      <c r="B43" s="38" t="s">
        <v>22</v>
      </c>
      <c r="C43" s="39" t="s">
        <v>157</v>
      </c>
    </row>
    <row r="44" spans="1:3" ht="25" x14ac:dyDescent="0.35">
      <c r="A44" s="37" t="s">
        <v>168</v>
      </c>
      <c r="B44" s="38" t="s">
        <v>22</v>
      </c>
      <c r="C44" s="39" t="s">
        <v>158</v>
      </c>
    </row>
    <row r="45" spans="1:3" ht="25" x14ac:dyDescent="0.35">
      <c r="A45" s="37" t="s">
        <v>169</v>
      </c>
      <c r="B45" s="38" t="s">
        <v>22</v>
      </c>
      <c r="C45" s="39" t="s">
        <v>159</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5" x14ac:dyDescent="0.35"/>
  <cols>
    <col min="1" max="1" width="62.26953125" customWidth="1"/>
    <col min="2" max="3" width="69.26953125" customWidth="1"/>
    <col min="4" max="16384" width="10.81640625" hidden="1"/>
  </cols>
  <sheetData>
    <row r="1" spans="1:3" ht="26" x14ac:dyDescent="0.35">
      <c r="A1" s="70" t="s">
        <v>42</v>
      </c>
      <c r="B1" s="70"/>
      <c r="C1" s="70"/>
    </row>
    <row r="2" spans="1:3" ht="17.149999999999999" customHeight="1" x14ac:dyDescent="0.35">
      <c r="A2" s="33" t="s">
        <v>14</v>
      </c>
      <c r="B2" s="45" t="str">
        <f>'[2]AUTOS NOTA 321'!B2:C2</f>
        <v xml:space="preserve">SINIESTRO   LEGIS </v>
      </c>
      <c r="C2" s="46"/>
    </row>
    <row r="3" spans="1:3" ht="16" customHeight="1" x14ac:dyDescent="0.35">
      <c r="A3" s="5" t="s">
        <v>120</v>
      </c>
      <c r="B3" s="42" t="str">
        <f>'GENERALES NOTA 322'!B2:C2</f>
        <v>18-001-33-33-004-2020-00450-00</v>
      </c>
      <c r="C3" s="42"/>
    </row>
    <row r="4" spans="1:3" x14ac:dyDescent="0.35">
      <c r="A4" s="5" t="s">
        <v>109</v>
      </c>
      <c r="B4" s="42" t="str">
        <f>'GENERALES NOTA 322'!B3:C3</f>
        <v>JUZGADO CUARTO ADMINISTRATIVO DE FLORENCIA, CAQUETÁ</v>
      </c>
      <c r="C4" s="42"/>
    </row>
    <row r="5" spans="1:3" ht="29.15" customHeight="1" x14ac:dyDescent="0.35">
      <c r="A5" s="5" t="s">
        <v>121</v>
      </c>
      <c r="B5" s="42"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2"/>
    </row>
    <row r="6" spans="1:3" x14ac:dyDescent="0.35">
      <c r="A6" s="5" t="s">
        <v>122</v>
      </c>
      <c r="B6" s="42"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2"/>
    </row>
    <row r="7" spans="1:3" ht="43.5" customHeight="1" x14ac:dyDescent="0.35">
      <c r="A7" s="5" t="s">
        <v>123</v>
      </c>
      <c r="B7" s="42" t="str">
        <f>'GENERALES NOTA 322'!B6:C6</f>
        <v>LLAMADA EN GARANTIA</v>
      </c>
      <c r="C7" s="42"/>
    </row>
    <row r="8" spans="1:3" x14ac:dyDescent="0.35">
      <c r="A8" s="5" t="s">
        <v>100</v>
      </c>
      <c r="B8" s="42" t="s">
        <v>103</v>
      </c>
      <c r="C8" s="42"/>
    </row>
    <row r="9" spans="1:3" x14ac:dyDescent="0.35">
      <c r="A9" s="15" t="s">
        <v>39</v>
      </c>
      <c r="B9" s="93"/>
      <c r="C9" s="93"/>
    </row>
    <row r="10" spans="1:3" x14ac:dyDescent="0.35">
      <c r="A10" s="15" t="s">
        <v>142</v>
      </c>
      <c r="B10" s="42"/>
      <c r="C10" s="42"/>
    </row>
    <row r="11" spans="1:3" x14ac:dyDescent="0.35">
      <c r="A11" s="15" t="s">
        <v>141</v>
      </c>
      <c r="B11" s="94"/>
      <c r="C11" s="61"/>
    </row>
    <row r="12" spans="1:3" ht="29" x14ac:dyDescent="0.35">
      <c r="A12" s="5" t="s">
        <v>143</v>
      </c>
      <c r="B12" s="42"/>
      <c r="C12" s="42"/>
    </row>
    <row r="13" spans="1:3" ht="29" x14ac:dyDescent="0.35">
      <c r="A13" s="5" t="s">
        <v>144</v>
      </c>
      <c r="B13" s="42"/>
      <c r="C13" s="42"/>
    </row>
    <row r="14" spans="1:3" x14ac:dyDescent="0.35">
      <c r="A14" s="5" t="s">
        <v>145</v>
      </c>
      <c r="B14" s="45"/>
      <c r="C14" s="46"/>
    </row>
    <row r="15" spans="1:3" x14ac:dyDescent="0.35">
      <c r="A15" s="15" t="s">
        <v>146</v>
      </c>
      <c r="B15" s="42"/>
      <c r="C15" s="42"/>
    </row>
    <row r="16" spans="1:3" ht="100.5" customHeight="1" x14ac:dyDescent="0.35">
      <c r="A16" s="11" t="s">
        <v>147</v>
      </c>
      <c r="B16" s="61"/>
      <c r="C16" s="61"/>
    </row>
    <row r="17" ht="36.65" customHeight="1" x14ac:dyDescent="0.3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5" t="s">
        <v>118</v>
      </c>
      <c r="B1" s="95"/>
      <c r="C1" s="95"/>
    </row>
    <row r="2" spans="1:3" x14ac:dyDescent="0.35">
      <c r="A2" s="33" t="s">
        <v>14</v>
      </c>
      <c r="B2" s="45" t="str">
        <f>'[2]AUTOS NOTA 321'!B2:C2</f>
        <v xml:space="preserve">SINIESTRO   LEGIS </v>
      </c>
      <c r="C2" s="46"/>
    </row>
    <row r="3" spans="1:3" ht="23.5" customHeight="1" x14ac:dyDescent="0.35">
      <c r="A3" s="5" t="s">
        <v>2</v>
      </c>
      <c r="B3" s="42" t="str">
        <f>'GENERALES NOTA 322'!B2:C2</f>
        <v>18-001-33-33-004-2020-00450-00</v>
      </c>
      <c r="C3" s="42"/>
    </row>
    <row r="4" spans="1:3" x14ac:dyDescent="0.35">
      <c r="A4" s="5" t="s">
        <v>0</v>
      </c>
      <c r="B4" s="42" t="str">
        <f>'GENERALES NOTA 322'!B3:C3</f>
        <v>JUZGADO CUARTO ADMINISTRATIVO DE FLORENCIA, CAQUETÁ</v>
      </c>
      <c r="C4" s="42"/>
    </row>
    <row r="5" spans="1:3" x14ac:dyDescent="0.35">
      <c r="A5" s="5" t="s">
        <v>92</v>
      </c>
      <c r="B5" s="42"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2"/>
    </row>
    <row r="6" spans="1:3" x14ac:dyDescent="0.35">
      <c r="A6" s="5" t="s">
        <v>1</v>
      </c>
      <c r="B6" s="42"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2"/>
    </row>
    <row r="7" spans="1:3" x14ac:dyDescent="0.35">
      <c r="A7" s="5" t="s">
        <v>93</v>
      </c>
      <c r="B7" s="42" t="str">
        <f>'GENERALES NOTA 322'!B6:C6</f>
        <v>LLAMADA EN GARANTIA</v>
      </c>
      <c r="C7" s="42"/>
    </row>
    <row r="8" spans="1:3" x14ac:dyDescent="0.35">
      <c r="A8" s="5" t="s">
        <v>100</v>
      </c>
      <c r="B8" s="42" t="str">
        <f>'GENERALES NOTA 325'!B8:C8</f>
        <v>PROBABLE GENERALES</v>
      </c>
      <c r="C8" s="42"/>
    </row>
    <row r="9" spans="1:3" x14ac:dyDescent="0.35">
      <c r="A9" s="15" t="s">
        <v>39</v>
      </c>
      <c r="B9" s="96">
        <f>'GENERALES  NOTA 324 -478'!B17:C17</f>
        <v>100000000</v>
      </c>
      <c r="C9" s="96"/>
    </row>
    <row r="10" spans="1:3" x14ac:dyDescent="0.35">
      <c r="A10" s="5" t="s">
        <v>112</v>
      </c>
      <c r="B10" s="97">
        <v>25000000</v>
      </c>
      <c r="C10" s="97"/>
    </row>
    <row r="11" spans="1:3" ht="41.15" customHeight="1" x14ac:dyDescent="0.35">
      <c r="A11" s="5" t="s">
        <v>151</v>
      </c>
      <c r="B11" s="42"/>
      <c r="C11" s="42"/>
    </row>
    <row r="12" spans="1:3" ht="41.15" hidden="1" customHeight="1" x14ac:dyDescent="0.35">
      <c r="A12" s="5" t="s">
        <v>115</v>
      </c>
      <c r="B12" s="42"/>
      <c r="C12" s="42"/>
    </row>
    <row r="13" spans="1:3" ht="18.75" customHeight="1" x14ac:dyDescent="0.35">
      <c r="A13" s="5" t="s">
        <v>116</v>
      </c>
      <c r="B13" s="98"/>
      <c r="C13" s="98"/>
    </row>
    <row r="14" spans="1:3" x14ac:dyDescent="0.35">
      <c r="A14" s="5" t="s">
        <v>117</v>
      </c>
      <c r="B14" s="42"/>
      <c r="C14" s="42"/>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3" ht="18.5" x14ac:dyDescent="0.35">
      <c r="A1" s="95" t="s">
        <v>119</v>
      </c>
      <c r="B1" s="95"/>
      <c r="C1" s="95"/>
    </row>
    <row r="2" spans="1:3" ht="14.15" customHeight="1" x14ac:dyDescent="0.35">
      <c r="A2" s="13" t="s">
        <v>14</v>
      </c>
      <c r="B2" s="45" t="str">
        <f>'[2]AUTOS NOTA 321'!B2:C2</f>
        <v xml:space="preserve">SINIESTRO   LEGIS </v>
      </c>
      <c r="C2" s="46"/>
    </row>
    <row r="3" spans="1:3" x14ac:dyDescent="0.35">
      <c r="A3" s="5" t="s">
        <v>2</v>
      </c>
      <c r="B3" s="42" t="str">
        <f>'GENERALES NOTA 322'!B2:C2</f>
        <v>18-001-33-33-004-2020-00450-00</v>
      </c>
      <c r="C3" s="42"/>
    </row>
    <row r="4" spans="1:3" x14ac:dyDescent="0.35">
      <c r="A4" s="5" t="s">
        <v>0</v>
      </c>
      <c r="B4" s="42" t="str">
        <f>'GENERALES NOTA 322'!B3:C3</f>
        <v>JUZGADO CUARTO ADMINISTRATIVO DE FLORENCIA, CAQUETÁ</v>
      </c>
      <c r="C4" s="42"/>
    </row>
    <row r="5" spans="1:3" x14ac:dyDescent="0.35">
      <c r="A5" s="5" t="s">
        <v>92</v>
      </c>
      <c r="B5" s="42" t="str">
        <f>'GENERALES NOTA 322'!B4:C4</f>
        <v>Departamento del Caquetá – Secretaría de Salud Departamental-Municipio de Florencia, Caquetá – Secretaría de Salud Municipal-Departamento de Santander – Secretaría de Salud Departamental de Santander-Municipio de Floridablanca – Secretaría de Salud Municipal de Floridablanca-E.S.E. Hospital Departamental María Inmaculada-Clínica FOSCAL</v>
      </c>
      <c r="C5" s="42"/>
    </row>
    <row r="6" spans="1:3" x14ac:dyDescent="0.35">
      <c r="A6" s="5" t="s">
        <v>1</v>
      </c>
      <c r="B6" s="42" t="str">
        <f>'GENERALES NOTA 322'!B5:C5</f>
        <v>Rafael Eduardo Varón Méndez, en calidad de padre de la víctima; Asenet Camacho Pizarro, en calidad de madre de la víctima; Luz Mariana Varón Camacho, en calidad de hermana de la víctima; Fernando Antonio Camacho Cárdenas, en calidad de abuelo de la víctima; María del Rosario Pizarro Jiménez, en calidad de abuela de la víctima; y Rafael Varón Gámez, en calidad de abuelo de la víctima.</v>
      </c>
      <c r="C6" s="42"/>
    </row>
    <row r="7" spans="1:3" x14ac:dyDescent="0.35">
      <c r="A7" s="5" t="s">
        <v>93</v>
      </c>
      <c r="B7" s="42" t="str">
        <f>'GENERALES NOTA 322'!B6:C6</f>
        <v>LLAMADA EN GARANTIA</v>
      </c>
      <c r="C7" s="42"/>
    </row>
    <row r="8" spans="1:3" x14ac:dyDescent="0.35">
      <c r="A8" s="5" t="s">
        <v>113</v>
      </c>
      <c r="B8" s="42" t="str">
        <f>'GENERALES NOTA 325'!B8:C8</f>
        <v>PROBABLE GENERALES</v>
      </c>
      <c r="C8" s="42"/>
    </row>
    <row r="9" spans="1:3" ht="24" customHeight="1" x14ac:dyDescent="0.35">
      <c r="A9" s="5" t="s">
        <v>114</v>
      </c>
      <c r="B9" s="42"/>
      <c r="C9" s="42"/>
    </row>
    <row r="10" spans="1:3" ht="88.5" customHeight="1" x14ac:dyDescent="0.35">
      <c r="A10" s="5" t="s">
        <v>148</v>
      </c>
      <c r="B10" s="42"/>
      <c r="C10" s="42"/>
    </row>
    <row r="11" spans="1:3" ht="43.5" customHeight="1" x14ac:dyDescent="0.35">
      <c r="A11" s="101"/>
      <c r="B11" s="101"/>
      <c r="C11" s="101"/>
    </row>
    <row r="12" spans="1:3" hidden="1" x14ac:dyDescent="0.35">
      <c r="A12" s="102"/>
      <c r="B12" s="102"/>
      <c r="C12" s="102"/>
    </row>
    <row r="13" spans="1:3" ht="18.5" x14ac:dyDescent="0.35">
      <c r="A13" s="95" t="s">
        <v>149</v>
      </c>
      <c r="B13" s="95"/>
      <c r="C13" s="95"/>
    </row>
    <row r="14" spans="1:3" x14ac:dyDescent="0.35">
      <c r="A14" s="23" t="s">
        <v>30</v>
      </c>
      <c r="B14" s="90" t="s">
        <v>43</v>
      </c>
      <c r="C14" s="91"/>
    </row>
    <row r="15" spans="1:3" ht="29" x14ac:dyDescent="0.35">
      <c r="A15" s="21" t="s">
        <v>31</v>
      </c>
      <c r="B15" s="88"/>
      <c r="C15" s="89"/>
    </row>
    <row r="16" spans="1:3" ht="29" x14ac:dyDescent="0.35">
      <c r="A16" s="14" t="s">
        <v>38</v>
      </c>
      <c r="B16" s="73">
        <f>((C18+C19+C21+C22)-C25)*C24*C26</f>
        <v>100000000</v>
      </c>
      <c r="C16" s="73"/>
    </row>
    <row r="17" spans="1:3" x14ac:dyDescent="0.35">
      <c r="A17" s="23" t="s">
        <v>39</v>
      </c>
      <c r="B17" s="80" t="s">
        <v>34</v>
      </c>
      <c r="C17" s="81"/>
    </row>
    <row r="18" spans="1:3" x14ac:dyDescent="0.35">
      <c r="A18" s="76"/>
      <c r="B18" s="22" t="s">
        <v>35</v>
      </c>
      <c r="C18" s="19">
        <v>100000000</v>
      </c>
    </row>
    <row r="19" spans="1:3" x14ac:dyDescent="0.35">
      <c r="A19" s="77"/>
      <c r="B19" s="22" t="s">
        <v>36</v>
      </c>
      <c r="C19" s="19">
        <v>0</v>
      </c>
    </row>
    <row r="20" spans="1:3" x14ac:dyDescent="0.35">
      <c r="A20" s="77"/>
      <c r="B20" s="78" t="s">
        <v>37</v>
      </c>
      <c r="C20" s="79"/>
    </row>
    <row r="21" spans="1:3" x14ac:dyDescent="0.35">
      <c r="A21" s="77"/>
      <c r="B21" s="22" t="s">
        <v>95</v>
      </c>
      <c r="C21" s="19">
        <v>0</v>
      </c>
    </row>
    <row r="22" spans="1:3" ht="29" x14ac:dyDescent="0.35">
      <c r="A22" s="77"/>
      <c r="B22" s="22" t="s">
        <v>97</v>
      </c>
      <c r="C22" s="19">
        <v>0</v>
      </c>
    </row>
    <row r="23" spans="1:3" x14ac:dyDescent="0.35">
      <c r="A23" s="77"/>
      <c r="B23" s="78" t="s">
        <v>98</v>
      </c>
      <c r="C23" s="79"/>
    </row>
    <row r="24" spans="1:3" x14ac:dyDescent="0.35">
      <c r="A24" s="25"/>
      <c r="B24" s="22" t="s">
        <v>102</v>
      </c>
      <c r="C24" s="26">
        <v>1</v>
      </c>
    </row>
    <row r="25" spans="1:3" x14ac:dyDescent="0.35">
      <c r="A25" s="27"/>
      <c r="B25" s="22" t="s">
        <v>99</v>
      </c>
      <c r="C25" s="28">
        <v>0</v>
      </c>
    </row>
    <row r="26" spans="1:3" x14ac:dyDescent="0.35">
      <c r="A26" s="27"/>
      <c r="B26" s="22" t="s">
        <v>111</v>
      </c>
      <c r="C26" s="26">
        <v>1</v>
      </c>
    </row>
    <row r="27" spans="1:3" x14ac:dyDescent="0.35">
      <c r="A27" s="18" t="s">
        <v>90</v>
      </c>
      <c r="B27" s="73">
        <f>IFERROR(B16*(VLOOKUP(B14,Hoja2!$G$1:$H$6,2,0)),16666)</f>
        <v>16666</v>
      </c>
      <c r="C27" s="73"/>
    </row>
    <row r="28" spans="1:3" ht="95.25" customHeight="1" x14ac:dyDescent="0.35">
      <c r="A28" s="34" t="s">
        <v>150</v>
      </c>
      <c r="B28" s="99"/>
      <c r="C28" s="100"/>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101</v>
      </c>
    </row>
    <row r="2" spans="1:1" x14ac:dyDescent="0.3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8" t="s">
        <v>46</v>
      </c>
      <c r="B1" t="s">
        <v>21</v>
      </c>
      <c r="C1" s="8" t="s">
        <v>20</v>
      </c>
      <c r="D1" s="8" t="s">
        <v>47</v>
      </c>
      <c r="E1" s="3" t="s">
        <v>5</v>
      </c>
      <c r="F1" s="2" t="s">
        <v>45</v>
      </c>
      <c r="G1" s="2" t="s">
        <v>103</v>
      </c>
      <c r="H1" s="4">
        <v>0.7</v>
      </c>
      <c r="I1" t="s">
        <v>3</v>
      </c>
      <c r="J1" t="s">
        <v>65</v>
      </c>
      <c r="L1" t="s">
        <v>110</v>
      </c>
      <c r="N1" s="2" t="s">
        <v>139</v>
      </c>
    </row>
    <row r="2" spans="1:14" x14ac:dyDescent="0.35">
      <c r="A2" t="s">
        <v>51</v>
      </c>
      <c r="B2" t="s">
        <v>22</v>
      </c>
      <c r="C2" t="s">
        <v>55</v>
      </c>
      <c r="D2" s="2" t="s">
        <v>48</v>
      </c>
      <c r="E2" s="1" t="s">
        <v>8</v>
      </c>
      <c r="F2" s="2" t="s">
        <v>43</v>
      </c>
      <c r="G2" s="2" t="s">
        <v>104</v>
      </c>
      <c r="H2" s="4">
        <v>0.25</v>
      </c>
      <c r="I2" t="s">
        <v>61</v>
      </c>
      <c r="J2" t="s">
        <v>66</v>
      </c>
      <c r="L2" t="s">
        <v>94</v>
      </c>
      <c r="N2" s="2" t="s">
        <v>140</v>
      </c>
    </row>
    <row r="3" spans="1:14" x14ac:dyDescent="0.35">
      <c r="A3" t="s">
        <v>52</v>
      </c>
      <c r="C3" t="s">
        <v>56</v>
      </c>
      <c r="D3" s="2" t="s">
        <v>49</v>
      </c>
      <c r="E3" s="1" t="s">
        <v>9</v>
      </c>
      <c r="F3" s="2" t="s">
        <v>44</v>
      </c>
      <c r="G3" s="2" t="s">
        <v>105</v>
      </c>
      <c r="H3" s="4">
        <v>0.55000000000000004</v>
      </c>
      <c r="I3" t="s">
        <v>62</v>
      </c>
      <c r="J3" t="s">
        <v>67</v>
      </c>
      <c r="N3" s="2" t="s">
        <v>43</v>
      </c>
    </row>
    <row r="4" spans="1:14" x14ac:dyDescent="0.35">
      <c r="A4" t="s">
        <v>53</v>
      </c>
      <c r="C4" t="s">
        <v>57</v>
      </c>
      <c r="E4" s="1" t="s">
        <v>10</v>
      </c>
      <c r="G4" s="2" t="s">
        <v>106</v>
      </c>
      <c r="H4" s="4">
        <v>0.15</v>
      </c>
      <c r="I4" t="s">
        <v>63</v>
      </c>
      <c r="J4" t="s">
        <v>68</v>
      </c>
      <c r="N4" s="2"/>
    </row>
    <row r="5" spans="1:14" x14ac:dyDescent="0.35">
      <c r="A5" t="s">
        <v>54</v>
      </c>
      <c r="E5" s="1" t="s">
        <v>6</v>
      </c>
      <c r="G5" s="2" t="s">
        <v>107</v>
      </c>
      <c r="H5" s="4">
        <v>0.7</v>
      </c>
      <c r="I5" t="s">
        <v>64</v>
      </c>
      <c r="J5" t="s">
        <v>69</v>
      </c>
      <c r="N5" s="2"/>
    </row>
    <row r="6" spans="1:14" x14ac:dyDescent="0.35">
      <c r="E6" s="1" t="s">
        <v>7</v>
      </c>
      <c r="G6" s="2" t="s">
        <v>108</v>
      </c>
      <c r="H6" s="4">
        <v>0.3</v>
      </c>
      <c r="J6" t="s">
        <v>70</v>
      </c>
      <c r="N6" s="2"/>
    </row>
    <row r="7" spans="1:14" x14ac:dyDescent="0.35">
      <c r="E7" s="1" t="s">
        <v>12</v>
      </c>
      <c r="G7" s="2" t="s">
        <v>43</v>
      </c>
      <c r="N7" s="2" t="s">
        <v>43</v>
      </c>
    </row>
    <row r="8" spans="1:14" x14ac:dyDescent="0.3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2025-02-13T15:14:12Z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