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ngie\Desktop\"/>
    </mc:Choice>
  </mc:AlternateContent>
  <xr:revisionPtr revIDLastSave="0" documentId="13_ncr:1_{F0AB8DB6-6F07-48D4-8622-CFC348BA9F92}" xr6:coauthVersionLast="47" xr6:coauthVersionMax="47" xr10:uidLastSave="{00000000-0000-0000-0000-000000000000}"/>
  <bookViews>
    <workbookView xWindow="2796" yWindow="1812" windowWidth="17280" windowHeight="888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l="1"/>
  <c r="B4" i="10"/>
  <c r="B5" i="10"/>
  <c r="B5" i="14" s="1"/>
  <c r="B6" i="10"/>
  <c r="B7" i="10"/>
  <c r="B8" i="17"/>
  <c r="B7" i="17"/>
  <c r="B6" i="17"/>
  <c r="B4" i="17"/>
  <c r="B3" i="17"/>
  <c r="B2" i="17"/>
  <c r="B4" i="14"/>
  <c r="B6" i="14"/>
  <c r="B8" i="14"/>
  <c r="B7" i="14"/>
  <c r="B3" i="14"/>
  <c r="B2" i="14"/>
  <c r="B3" i="12"/>
  <c r="B12" i="17" l="1"/>
  <c r="B11" i="17" s="1"/>
  <c r="B15" i="17" s="1"/>
  <c r="B5" i="17"/>
  <c r="B5" i="12" s="1"/>
  <c r="B12" i="14"/>
  <c r="B2" i="12"/>
  <c r="B7" i="12"/>
  <c r="B6" i="12"/>
  <c r="B4" i="12"/>
  <c r="B11" i="14" l="1"/>
  <c r="B15" i="14" s="1"/>
</calcChain>
</file>

<file path=xl/sharedStrings.xml><?xml version="1.0" encoding="utf-8"?>
<sst xmlns="http://schemas.openxmlformats.org/spreadsheetml/2006/main" count="184" uniqueCount="132">
  <si>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</si>
  <si>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</si>
  <si>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</si>
  <si>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</si>
  <si>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</si>
  <si>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</si>
  <si>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</si>
  <si>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</si>
  <si>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</si>
  <si>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</si>
  <si>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</si>
  <si>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</si>
  <si>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</si>
  <si>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</si>
  <si>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</si>
  <si>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</si>
  <si>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</si>
  <si>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</si>
  <si>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</si>
  <si>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</si>
  <si>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</si>
  <si>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</si>
  <si>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</si>
  <si>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</si>
  <si>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</si>
  <si>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</si>
  <si>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</si>
  <si>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</si>
  <si>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</si>
  <si>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</si>
  <si>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</si>
  <si>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</si>
  <si>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</si>
  <si>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</si>
  <si>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</si>
  <si>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</si>
  <si>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</si>
  <si>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</si>
  <si>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</si>
  <si>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</si>
  <si>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</si>
  <si>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</si>
  <si>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</si>
  <si>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</si>
  <si>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</si>
  <si>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</si>
  <si>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</si>
  <si>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</si>
  <si>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</si>
  <si>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</si>
  <si>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</si>
  <si>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</si>
  <si>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</si>
  <si>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</si>
  <si>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</si>
  <si>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</si>
  <si>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</si>
  <si>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</si>
  <si>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</si>
  <si>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</si>
  <si>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</si>
  <si>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</si>
  <si>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</si>
  <si>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</si>
  <si>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</si>
  <si>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</si>
  <si>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</si>
  <si>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</si>
  <si>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</si>
  <si>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</si>
  <si>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</si>
  <si>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</si>
  <si>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</si>
  <si>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</si>
  <si>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</si>
  <si>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</si>
  <si>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</si>
  <si>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</si>
  <si>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</si>
  <si>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</si>
  <si>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</si>
  <si>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</si>
  <si>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</si>
  <si>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</si>
  <si>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</si>
  <si>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</si>
  <si>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</si>
  <si>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</si>
  <si>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</si>
  <si>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</si>
  <si>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</si>
  <si>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</si>
  <si>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</si>
  <si>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</si>
  <si>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</si>
  <si>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</si>
  <si>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</si>
  <si>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</si>
  <si>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</si>
  <si>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</si>
  <si>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</si>
  <si>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</si>
  <si>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</si>
  <si>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</si>
  <si>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</si>
  <si>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</si>
  <si>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</si>
  <si>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</si>
  <si>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</si>
  <si>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</si>
  <si>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</si>
  <si>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</si>
  <si>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</si>
  <si>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</si>
  <si>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</si>
  <si>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</si>
  <si>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</si>
  <si>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</si>
  <si>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</si>
  <si>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t>
  </si>
  <si>
    <t>28 DE AGOSTO DE 2025</t>
  </si>
  <si>
    <t>CONTRALORÍA GENERAL DE LA REPÚBLICA - CONTRALORÍA DELEGADA INTERSECTORIAL 01</t>
  </si>
  <si>
    <t>801112-2019-34948</t>
  </si>
  <si>
    <t>AGENCIA PARA LA INFRAESTRUCTURA DEL META</t>
  </si>
  <si>
    <t>291908594</t>
  </si>
  <si>
    <t>900220547-5</t>
  </si>
  <si>
    <t>26 DE AGOSTO DE 2025</t>
  </si>
  <si>
    <t>9 DE SEPTIEMBRE DE 2025</t>
  </si>
  <si>
    <t>PREDIOS, LABORES Y OPERACIONES</t>
  </si>
  <si>
    <t>AGENCIA PARA LA INFRAESTRUCTURA DEL META - AIM</t>
  </si>
  <si>
    <t>La Contraloría Delegada Intersectorial 01 dio inicio al proceso de responsabilidad fiscal No. 8011112-2019-34948, con fundamento en el hallazgo fiscal identificado con el No. 75851, producto de la Actuación Especial de Fiscalización AT No. 2-2019, realizada por la Unidad de Seguimiento y Auditoría de Regalías de la Contraloría General de la República.Dicho hallazgo se relaciona con presuntas irregularidades en la planeación, ejecución y liquidación de los contratos asociados al proyecto identificado con código BPIN 2015005500055, denominado “Construcción de espacio público y áreas verdes del Parque de la Memoria Histórica en el municipio de Villavicencio, departamento del Meta”, ejecutado mediante por lo menos tres contratos diferntes (estudios, construcción e interventoría).
En lo que respecta específicamente al contrato afianzado por Allianz, esto es, el Contrato de Obra No. 033 del 29 de marzo de 2015, cuyo objeto fue la “Construcción de espacio público y áreas verdes del Parque de la Memoria Histórica en el municipio de Villavicencio, departamento del Meta”, por un valor inicial de diez mil quinientos treinta y dos millones novecientos cuarenta y nueve mil ochocientos cuarenta y ocho pesos ($10.532.949.848 M/cte.), con un plazo de ejecución de seis (6) meses, el mismo fue objeto de seis (6) prórrogas y una (1) suspensión, siendo entregado con pendientes el 14 de agosto de 2018 (ejecución del 99%). A juicio de la Contraloría, en tanto se advirtieron fallas en la concepción del proyecto, reflejadas en las modificaciones sustanciales de sus diseños, la inoperancia del sistema de red contra incendios, deficiencias en la calidad del piso de caucho, así como ausencia de vigilancia adecuada por parte de la interventoría y la supervisión de las obras, se generó un suúesto daño fiscal como quiera que tales cincunstancias habrían generado una mayor onerosidad injustificada para la entidad pública, atribuida a una presunta gestión fiscal irregular.
Es pertinente precisar que, conforme lo señala el mismo auto de imputación, ya se había declarado el siniestro con cargo a la póliza de cumplimiento No. 021908582, cedida por Allianz, por un valor de $959.318.863, suma que al ser pagada por la compañía, fue descontada del valor inicial del presunto detrimento y cesó la acción fiscal en relación con esa póliza. En consecuencia, el monto del detrimento patrimonial actualmente perseguido asciende a $267.932.890, respecto del cual se pretende la efectividad de la póliza de responsabilidad civil extracontractual derivada del contrato 033, esto es, la póliza RCE derivada de cumplimiento No. 291908594.</t>
  </si>
  <si>
    <t>24 de julio de 2019, correspondiente a la suscripción del acta de entrega y recibo definitivo de la obra del Contrato 033 entre el contratista y la interventoría. No obstante, es importante señalar que los hechos considerados fiscalmente relevantes habrían comenzado desde el 6 de febrero de 2015, fecha en la cual se suscribió el Contrato 006 de 2015 (estudios y diseños)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</si>
</sst>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x14ac:dyDescent="0.3"/>
  <sheetData>
    <row r="1" spans="1:1" x14ac:dyDescent="0.3">
      <c r="A1" s="6" t="s">
        <v>0</v>
      </c>
    </row>
    <row r="2" spans="1:1" x14ac:dyDescent="0.3">
      <c r="A2" s="6" t="s">
        <v>1</v>
      </c>
    </row>
    <row r="3" spans="1:1" x14ac:dyDescent="0.3">
      <c r="A3" s="6"/>
    </row>
    <row r="4" spans="1:1" x14ac:dyDescent="0.3">
      <c r="A4" s="6" t="s">
        <v>2</v>
      </c>
    </row>
    <row r="5" spans="1:1" x14ac:dyDescent="0.3">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topLeftCell="A17" zoomScale="90" zoomScaleNormal="90" workbookViewId="0">
      <selection activeCell="B9" sqref="B9:C9"/>
    </sheetView>
  </sheetViews>
  <sheetFormatPr baseColWidth="10" defaultColWidth="0" defaultRowHeight="14.4" x14ac:dyDescent="0.3"/>
  <cols>
    <col min="1" max="1" width="46.21875" style="6" bestFit="1" customWidth="1"/>
    <col min="2" max="2" width="63.77734375" style="6" customWidth="1"/>
    <col min="3" max="3" width="19.21875" style="6" customWidth="1"/>
    <col min="4" max="4" width="11.44140625" style="2" hidden="1" customWidth="1"/>
    <col min="5" max="16384" width="11.44140625" style="2" hidden="1"/>
  </cols>
  <sheetData>
    <row r="1" spans="1:3" ht="18" x14ac:dyDescent="0.3">
      <c r="A1" s="49" t="s">
        <v>4</v>
      </c>
      <c r="B1" s="49"/>
      <c r="C1" s="49"/>
    </row>
    <row r="2" spans="1:3" x14ac:dyDescent="0.3">
      <c r="A2" s="5" t="s">
        <v>5</v>
      </c>
      <c r="B2" s="41" t="s">
        <v>122</v>
      </c>
      <c r="C2" s="41"/>
    </row>
    <row r="3" spans="1:3" ht="15" customHeight="1" x14ac:dyDescent="0.3">
      <c r="A3" s="5" t="s">
        <v>6</v>
      </c>
      <c r="B3" s="47" t="s">
        <v>121</v>
      </c>
      <c r="C3" s="48"/>
    </row>
    <row r="4" spans="1:3" x14ac:dyDescent="0.3">
      <c r="A4" s="5" t="s">
        <v>7</v>
      </c>
      <c r="B4" s="45" t="s">
        <v>1</v>
      </c>
      <c r="C4" s="46"/>
    </row>
    <row r="5" spans="1:3" x14ac:dyDescent="0.3">
      <c r="A5" s="5" t="s">
        <v>8</v>
      </c>
      <c r="B5" s="50" t="s">
        <v>3</v>
      </c>
      <c r="C5" s="50"/>
    </row>
    <row r="6" spans="1:3" x14ac:dyDescent="0.3">
      <c r="A6" s="5" t="s">
        <v>9</v>
      </c>
      <c r="B6" s="51" t="s">
        <v>129</v>
      </c>
      <c r="C6" s="52"/>
    </row>
    <row r="7" spans="1:3" x14ac:dyDescent="0.3">
      <c r="A7" s="5" t="s">
        <v>10</v>
      </c>
      <c r="B7" s="53">
        <v>267932890</v>
      </c>
      <c r="C7" s="41"/>
    </row>
    <row r="8" spans="1:3" x14ac:dyDescent="0.3">
      <c r="A8" s="35" t="s">
        <v>11</v>
      </c>
      <c r="B8" s="41" t="s">
        <v>119</v>
      </c>
      <c r="C8" s="41"/>
    </row>
    <row r="9" spans="1:3" x14ac:dyDescent="0.3">
      <c r="A9" s="5" t="s">
        <v>12</v>
      </c>
      <c r="B9" s="37" t="s">
        <v>131</v>
      </c>
      <c r="C9" s="38"/>
    </row>
    <row r="10" spans="1:3" ht="51" customHeight="1" x14ac:dyDescent="0.3">
      <c r="A10" s="42" t="s">
        <v>13</v>
      </c>
      <c r="B10" s="43" t="s">
        <v>130</v>
      </c>
      <c r="C10" s="41"/>
    </row>
    <row r="11" spans="1:3" ht="44.25" customHeight="1" x14ac:dyDescent="0.3">
      <c r="A11" s="42"/>
      <c r="B11" s="41"/>
      <c r="C11" s="41"/>
    </row>
    <row r="12" spans="1:3" ht="41.25" customHeight="1" x14ac:dyDescent="0.3">
      <c r="A12" s="42"/>
      <c r="B12" s="41"/>
      <c r="C12" s="41"/>
    </row>
    <row r="13" spans="1:3" x14ac:dyDescent="0.3">
      <c r="A13" s="5" t="s">
        <v>14</v>
      </c>
      <c r="B13" s="41" t="s">
        <v>123</v>
      </c>
      <c r="C13" s="41"/>
    </row>
    <row r="14" spans="1:3" ht="17.25" customHeight="1" x14ac:dyDescent="0.3">
      <c r="A14" s="5" t="s">
        <v>15</v>
      </c>
      <c r="B14" s="44" t="s">
        <v>125</v>
      </c>
      <c r="C14" s="44"/>
    </row>
    <row r="15" spans="1:3" ht="15.75" customHeight="1" x14ac:dyDescent="0.3">
      <c r="A15" s="5" t="s">
        <v>16</v>
      </c>
      <c r="B15" s="44" t="s">
        <v>124</v>
      </c>
      <c r="C15" s="44"/>
    </row>
    <row r="16" spans="1:3" ht="33" customHeight="1" x14ac:dyDescent="0.3">
      <c r="A16" s="5" t="s">
        <v>17</v>
      </c>
      <c r="B16" s="37" t="s">
        <v>128</v>
      </c>
      <c r="C16" s="38"/>
    </row>
    <row r="17" spans="1:3" ht="18.75" customHeight="1" x14ac:dyDescent="0.3">
      <c r="A17" s="5" t="s">
        <v>18</v>
      </c>
      <c r="B17" s="39" t="s">
        <v>120</v>
      </c>
      <c r="C17" s="40"/>
    </row>
    <row r="18" spans="1:3" x14ac:dyDescent="0.3">
      <c r="A18" s="5" t="s">
        <v>19</v>
      </c>
      <c r="B18" s="39" t="s">
        <v>126</v>
      </c>
      <c r="C18" s="40"/>
    </row>
    <row r="19" spans="1:3" x14ac:dyDescent="0.3">
      <c r="A19" s="5" t="s">
        <v>20</v>
      </c>
      <c r="B19" s="41" t="s">
        <v>127</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70" zoomScaleNormal="70" workbookViewId="0">
      <selection activeCell="B4" sqref="B4:C4"/>
    </sheetView>
  </sheetViews>
  <sheetFormatPr baseColWidth="10" defaultColWidth="0" defaultRowHeight="14.4" x14ac:dyDescent="0.3"/>
  <cols>
    <col min="1" max="1" width="44.44140625" customWidth="1"/>
    <col min="2" max="2" width="36.21875" customWidth="1"/>
    <col min="3" max="3" width="64.44140625" customWidth="1"/>
    <col min="4" max="16384" width="11.44140625" hidden="1"/>
  </cols>
  <sheetData>
    <row r="1" spans="1:3" ht="18" x14ac:dyDescent="0.3">
      <c r="A1" s="62" t="s">
        <v>21</v>
      </c>
      <c r="B1" s="62"/>
      <c r="C1" s="62"/>
    </row>
    <row r="2" spans="1:3" x14ac:dyDescent="0.3">
      <c r="A2" s="15" t="s">
        <v>22</v>
      </c>
      <c r="B2" s="56"/>
      <c r="C2" s="57"/>
    </row>
    <row r="3" spans="1:3" s="25" customFormat="1" x14ac:dyDescent="0.3">
      <c r="A3" s="5" t="s">
        <v>5</v>
      </c>
      <c r="B3" s="41" t="str">
        <f>'GENERALES NOTA 322'!B2:C2</f>
        <v>801112-2019-34948</v>
      </c>
      <c r="C3" s="41"/>
    </row>
    <row r="4" spans="1:3" s="2" customFormat="1" ht="14.55" customHeight="1" x14ac:dyDescent="0.3">
      <c r="A4" s="5" t="s">
        <v>6</v>
      </c>
      <c r="B4" s="41" t="str">
        <f>'GENERALES NOTA 322'!B3:C3</f>
        <v>CONTRALORÍA GENERAL DE LA REPÚBLICA - CONTRALORÍA DELEGADA INTERSECTORIAL 01</v>
      </c>
      <c r="C4" s="41"/>
    </row>
    <row r="5" spans="1:3" s="2" customFormat="1" x14ac:dyDescent="0.3">
      <c r="A5" s="5" t="s">
        <v>9</v>
      </c>
      <c r="B5" s="41" t="str">
        <f>'GENERALES NOTA 322'!B6:C6</f>
        <v>AGENCIA PARA LA INFRAESTRUCTURA DEL META - AIM</v>
      </c>
      <c r="C5" s="41"/>
    </row>
    <row r="6" spans="1:3" s="2" customFormat="1" x14ac:dyDescent="0.3">
      <c r="A6" s="5" t="s">
        <v>10</v>
      </c>
      <c r="B6" s="63">
        <f>'GENERALES NOTA 322'!B7:C7</f>
        <v>267932890</v>
      </c>
      <c r="C6" s="63"/>
    </row>
    <row r="7" spans="1:3" s="2" customFormat="1" x14ac:dyDescent="0.3">
      <c r="A7" s="5" t="s">
        <v>11</v>
      </c>
      <c r="B7" s="41" t="str">
        <f>'GENERALES NOTA 322'!B8:C8</f>
        <v>ALLIANZ SEGUROS S.A.</v>
      </c>
      <c r="C7" s="41"/>
    </row>
    <row r="8" spans="1:3" x14ac:dyDescent="0.3">
      <c r="A8" s="12" t="s">
        <v>23</v>
      </c>
      <c r="B8" s="41"/>
      <c r="C8" s="41"/>
    </row>
    <row r="9" spans="1:3" x14ac:dyDescent="0.3">
      <c r="A9" s="12" t="s">
        <v>24</v>
      </c>
      <c r="B9" s="41"/>
      <c r="C9" s="41"/>
    </row>
    <row r="10" spans="1:3" x14ac:dyDescent="0.3">
      <c r="A10" s="12" t="s">
        <v>25</v>
      </c>
      <c r="B10" s="60"/>
      <c r="C10" s="61"/>
    </row>
    <row r="11" spans="1:3" x14ac:dyDescent="0.3">
      <c r="A11" s="12" t="s">
        <v>26</v>
      </c>
      <c r="B11" s="47"/>
      <c r="C11" s="48"/>
    </row>
    <row r="12" spans="1:3" x14ac:dyDescent="0.3">
      <c r="A12" s="12" t="s">
        <v>27</v>
      </c>
      <c r="B12" s="41"/>
      <c r="C12" s="41"/>
    </row>
    <row r="13" spans="1:3" x14ac:dyDescent="0.3">
      <c r="A13" s="12" t="s">
        <v>28</v>
      </c>
      <c r="B13" s="41"/>
      <c r="C13" s="41"/>
    </row>
    <row r="14" spans="1:3" x14ac:dyDescent="0.3">
      <c r="A14" s="12" t="s">
        <v>29</v>
      </c>
      <c r="B14" s="41"/>
      <c r="C14" s="41"/>
    </row>
    <row r="15" spans="1:3" x14ac:dyDescent="0.3">
      <c r="A15" s="64" t="s">
        <v>30</v>
      </c>
      <c r="B15" s="41"/>
      <c r="C15" s="41"/>
    </row>
    <row r="16" spans="1:3" x14ac:dyDescent="0.3">
      <c r="A16" s="65"/>
      <c r="B16" s="8" t="s">
        <v>31</v>
      </c>
      <c r="C16" s="9" t="s">
        <v>32</v>
      </c>
    </row>
    <row r="17" spans="1:3" x14ac:dyDescent="0.3">
      <c r="A17" s="65"/>
      <c r="B17" s="10"/>
      <c r="C17" s="10"/>
    </row>
    <row r="18" spans="1:3" x14ac:dyDescent="0.3">
      <c r="A18" s="65"/>
      <c r="B18" s="10"/>
      <c r="C18" s="10"/>
    </row>
    <row r="19" spans="1:3" x14ac:dyDescent="0.3">
      <c r="A19" s="65"/>
      <c r="B19" s="10"/>
      <c r="C19" s="10"/>
    </row>
    <row r="20" spans="1:3" x14ac:dyDescent="0.3">
      <c r="A20" s="12" t="s">
        <v>33</v>
      </c>
      <c r="B20" s="41"/>
      <c r="C20" s="41"/>
    </row>
    <row r="21" spans="1:3" x14ac:dyDescent="0.3">
      <c r="A21" s="12" t="s">
        <v>34</v>
      </c>
      <c r="B21" s="47"/>
      <c r="C21" s="48"/>
    </row>
    <row r="22" spans="1:3" x14ac:dyDescent="0.3">
      <c r="A22" s="11" t="s">
        <v>35</v>
      </c>
      <c r="B22" s="41"/>
      <c r="C22" s="41"/>
    </row>
    <row r="23" spans="1:3" x14ac:dyDescent="0.3">
      <c r="A23" s="59" t="s">
        <v>36</v>
      </c>
      <c r="B23" s="59"/>
      <c r="C23" s="59"/>
    </row>
    <row r="24" spans="1:3" x14ac:dyDescent="0.3">
      <c r="A24" s="39" t="s">
        <v>37</v>
      </c>
      <c r="B24" s="40"/>
      <c r="C24" s="22"/>
    </row>
    <row r="25" spans="1:3" x14ac:dyDescent="0.3">
      <c r="A25" s="39" t="s">
        <v>38</v>
      </c>
      <c r="B25" s="40"/>
      <c r="C25" s="22"/>
    </row>
    <row r="26" spans="1:3" x14ac:dyDescent="0.3">
      <c r="A26" s="39" t="s">
        <v>39</v>
      </c>
      <c r="B26" s="40"/>
      <c r="C26" s="23"/>
    </row>
    <row r="27" spans="1:3" x14ac:dyDescent="0.3">
      <c r="A27" s="16" t="s">
        <v>40</v>
      </c>
      <c r="B27" s="17"/>
      <c r="C27" s="22"/>
    </row>
    <row r="28" spans="1:3" x14ac:dyDescent="0.3">
      <c r="A28" s="39" t="s">
        <v>41</v>
      </c>
      <c r="B28" s="40"/>
      <c r="C28" s="22"/>
    </row>
    <row r="29" spans="1:3" x14ac:dyDescent="0.3">
      <c r="A29" s="39" t="s">
        <v>42</v>
      </c>
      <c r="B29" s="40"/>
      <c r="C29" s="36"/>
    </row>
    <row r="30" spans="1:3" x14ac:dyDescent="0.3">
      <c r="A30" s="39" t="s">
        <v>43</v>
      </c>
      <c r="B30" s="40"/>
      <c r="C30" s="22"/>
    </row>
    <row r="31" spans="1:3" x14ac:dyDescent="0.3">
      <c r="A31" s="56" t="s">
        <v>44</v>
      </c>
      <c r="B31" s="57"/>
      <c r="C31" s="24"/>
    </row>
    <row r="32" spans="1:3" x14ac:dyDescent="0.3">
      <c r="A32" s="58" t="s">
        <v>45</v>
      </c>
      <c r="B32" s="58"/>
      <c r="C32" s="58"/>
    </row>
    <row r="33" spans="1:3" x14ac:dyDescent="0.3">
      <c r="A33" s="54" t="s">
        <v>46</v>
      </c>
      <c r="B33" s="54"/>
      <c r="C33" s="10"/>
    </row>
    <row r="34" spans="1:3" x14ac:dyDescent="0.3">
      <c r="A34" s="54" t="s">
        <v>47</v>
      </c>
      <c r="B34" s="54"/>
      <c r="C34" s="10"/>
    </row>
    <row r="35" spans="1:3" x14ac:dyDescent="0.3">
      <c r="A35" s="54" t="s">
        <v>48</v>
      </c>
      <c r="B35" s="54"/>
      <c r="C35" s="10"/>
    </row>
    <row r="36" spans="1:3" x14ac:dyDescent="0.3">
      <c r="A36" s="54" t="s">
        <v>49</v>
      </c>
      <c r="B36" s="54"/>
      <c r="C36" s="10"/>
    </row>
    <row r="37" spans="1:3" x14ac:dyDescent="0.3">
      <c r="A37" s="54" t="s">
        <v>50</v>
      </c>
      <c r="B37" s="54"/>
      <c r="C37" s="10"/>
    </row>
    <row r="38" spans="1:3" x14ac:dyDescent="0.3">
      <c r="A38" s="54" t="s">
        <v>51</v>
      </c>
      <c r="B38" s="54"/>
      <c r="C38" s="10"/>
    </row>
    <row r="39" spans="1:3" x14ac:dyDescent="0.3">
      <c r="A39" s="54" t="s">
        <v>52</v>
      </c>
      <c r="B39" s="54"/>
      <c r="C39" s="10"/>
    </row>
    <row r="40" spans="1:3" x14ac:dyDescent="0.3">
      <c r="A40" s="54" t="s">
        <v>53</v>
      </c>
      <c r="B40" s="54"/>
      <c r="C40" s="10"/>
    </row>
    <row r="41" spans="1:3" x14ac:dyDescent="0.3">
      <c r="A41" s="54" t="s">
        <v>54</v>
      </c>
      <c r="B41" s="54"/>
      <c r="C41" s="10"/>
    </row>
    <row r="42" spans="1:3" x14ac:dyDescent="0.3">
      <c r="A42" s="54" t="s">
        <v>55</v>
      </c>
      <c r="B42" s="54"/>
      <c r="C42" s="10"/>
    </row>
    <row r="43" spans="1:3" x14ac:dyDescent="0.3">
      <c r="A43" s="54" t="s">
        <v>56</v>
      </c>
      <c r="B43" s="54"/>
      <c r="C43" s="10"/>
    </row>
    <row r="44" spans="1:3" x14ac:dyDescent="0.3">
      <c r="A44" s="54" t="s">
        <v>57</v>
      </c>
      <c r="B44" s="54"/>
      <c r="C44" s="10"/>
    </row>
    <row r="45" spans="1:3" x14ac:dyDescent="0.3">
      <c r="A45" s="54" t="s">
        <v>58</v>
      </c>
      <c r="B45" s="54"/>
      <c r="C45" s="10"/>
    </row>
    <row r="46" spans="1:3" x14ac:dyDescent="0.3">
      <c r="A46" s="54" t="s">
        <v>59</v>
      </c>
      <c r="B46" s="54"/>
      <c r="C46" s="10"/>
    </row>
    <row r="47" spans="1:3" x14ac:dyDescent="0.3">
      <c r="A47" s="54" t="s">
        <v>60</v>
      </c>
      <c r="B47" s="54"/>
      <c r="C47" s="10"/>
    </row>
    <row r="48" spans="1:3" x14ac:dyDescent="0.3">
      <c r="A48" s="54" t="s">
        <v>61</v>
      </c>
      <c r="B48" s="54"/>
      <c r="C48" s="10"/>
    </row>
    <row r="49" spans="1:3" x14ac:dyDescent="0.3">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1" sqref="B11:C11"/>
    </sheetView>
  </sheetViews>
  <sheetFormatPr baseColWidth="10" defaultColWidth="0" defaultRowHeight="14.4" x14ac:dyDescent="0.3"/>
  <cols>
    <col min="1" max="1" width="41.77734375" style="31" customWidth="1"/>
    <col min="2" max="2" width="30.5546875" style="31" customWidth="1"/>
    <col min="3" max="3" width="76.21875" style="31" customWidth="1"/>
    <col min="4" max="8" width="11.44140625" hidden="1" customWidth="1"/>
    <col min="9" max="9" width="12" hidden="1" customWidth="1"/>
    <col min="10" max="10" width="11.44140625" hidden="1"/>
    <col min="11" max="11" width="5" hidden="1"/>
    <col min="12" max="16383" width="11.44140625" hidden="1"/>
    <col min="16384" max="16384" width="6.77734375" hidden="1"/>
  </cols>
  <sheetData>
    <row r="1" spans="1:6" ht="18" x14ac:dyDescent="0.3">
      <c r="A1" s="67" t="s">
        <v>62</v>
      </c>
      <c r="B1" s="67"/>
      <c r="C1" s="67"/>
    </row>
    <row r="2" spans="1:6" x14ac:dyDescent="0.3">
      <c r="A2" s="27" t="s">
        <v>22</v>
      </c>
      <c r="B2" s="68">
        <f>'GENERALES NOTA 321'!B2:C2</f>
        <v>0</v>
      </c>
      <c r="C2" s="69"/>
    </row>
    <row r="3" spans="1:6" x14ac:dyDescent="0.3">
      <c r="A3" s="28" t="s">
        <v>5</v>
      </c>
      <c r="B3" s="70" t="str">
        <f>'GENERALES NOTA 322'!B2:C2</f>
        <v>801112-2019-34948</v>
      </c>
      <c r="C3" s="71"/>
    </row>
    <row r="4" spans="1:6" s="2" customFormat="1" x14ac:dyDescent="0.3">
      <c r="A4" s="29" t="s">
        <v>6</v>
      </c>
      <c r="B4" s="72" t="str">
        <f>'GENERALES NOTA 322'!B3:C3</f>
        <v>CONTRALORÍA GENERAL DE LA REPÚBLICA - CONTRALORÍA DELEGADA INTERSECTORIAL 01</v>
      </c>
      <c r="C4" s="72"/>
    </row>
    <row r="5" spans="1:6" s="2" customFormat="1" x14ac:dyDescent="0.3">
      <c r="A5" s="29" t="s">
        <v>9</v>
      </c>
      <c r="B5" s="68" t="str">
        <f>'GENERALES NOTA 321'!B5:C5</f>
        <v>AGENCIA PARA LA INFRAESTRUCTURA DEL META - AIM</v>
      </c>
      <c r="C5" s="69"/>
    </row>
    <row r="6" spans="1:6" s="2" customFormat="1" x14ac:dyDescent="0.3">
      <c r="A6" s="5" t="s">
        <v>63</v>
      </c>
      <c r="B6" s="73">
        <f>'GENERALES NOTA 321'!B10:C10</f>
        <v>0</v>
      </c>
      <c r="C6" s="74"/>
    </row>
    <row r="7" spans="1:6" s="2" customFormat="1" x14ac:dyDescent="0.3">
      <c r="A7" s="5" t="s">
        <v>10</v>
      </c>
      <c r="B7" s="66">
        <f>'GENERALES NOTA 322'!B7:C7</f>
        <v>267932890</v>
      </c>
      <c r="C7" s="66"/>
    </row>
    <row r="8" spans="1:6" s="2" customFormat="1" x14ac:dyDescent="0.3">
      <c r="A8" s="29" t="s">
        <v>11</v>
      </c>
      <c r="B8" s="72" t="str">
        <f>'GENERALES NOTA 322'!B8:C8</f>
        <v>ALLIANZ SEGUROS S.A.</v>
      </c>
      <c r="C8" s="72"/>
    </row>
    <row r="9" spans="1:6" ht="23.25" customHeight="1" x14ac:dyDescent="0.3">
      <c r="A9" s="30" t="s">
        <v>64</v>
      </c>
      <c r="B9" s="70" t="s">
        <v>65</v>
      </c>
      <c r="C9" s="71"/>
    </row>
    <row r="10" spans="1:6" ht="57.6" x14ac:dyDescent="0.3">
      <c r="A10" s="29" t="s">
        <v>66</v>
      </c>
      <c r="B10" s="76"/>
      <c r="C10" s="77"/>
      <c r="E10" t="s">
        <v>67</v>
      </c>
      <c r="F10" s="14">
        <v>0.7</v>
      </c>
    </row>
    <row r="11" spans="1:6" x14ac:dyDescent="0.3">
      <c r="A11" s="34" t="s">
        <v>68</v>
      </c>
      <c r="B11" s="78">
        <f>(B12-B14)*B13</f>
        <v>0</v>
      </c>
      <c r="C11" s="79"/>
      <c r="E11" t="s">
        <v>65</v>
      </c>
      <c r="F11" s="14">
        <v>0.3</v>
      </c>
    </row>
    <row r="12" spans="1:6" x14ac:dyDescent="0.3">
      <c r="A12" s="13" t="s">
        <v>69</v>
      </c>
      <c r="B12" s="82">
        <f>MIN(B6,B7)</f>
        <v>0</v>
      </c>
      <c r="C12" s="83"/>
      <c r="F12" s="14"/>
    </row>
    <row r="13" spans="1:6" x14ac:dyDescent="0.3">
      <c r="A13" s="30" t="s">
        <v>30</v>
      </c>
      <c r="B13" s="84">
        <v>1</v>
      </c>
      <c r="C13" s="84"/>
      <c r="F13" s="14"/>
    </row>
    <row r="14" spans="1:6" x14ac:dyDescent="0.3">
      <c r="A14" s="30" t="s">
        <v>70</v>
      </c>
      <c r="B14" s="85">
        <v>0</v>
      </c>
      <c r="C14" s="86"/>
      <c r="F14" s="14"/>
    </row>
    <row r="15" spans="1:6" x14ac:dyDescent="0.3">
      <c r="A15" s="33" t="s">
        <v>71</v>
      </c>
      <c r="B15" s="80">
        <f>IFERROR(B11*(VLOOKUP(B9,E10:F15,2,0)),16666)</f>
        <v>0</v>
      </c>
      <c r="C15" s="81"/>
    </row>
    <row r="16" spans="1:6" ht="180" customHeight="1" x14ac:dyDescent="0.3">
      <c r="A16" s="29" t="s">
        <v>72</v>
      </c>
      <c r="B16" s="70"/>
      <c r="C16" s="71"/>
    </row>
    <row r="17" spans="1:3" ht="86.4" x14ac:dyDescent="0.3">
      <c r="A17" s="29" t="s">
        <v>73</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4" x14ac:dyDescent="0.3"/>
  <cols>
    <col min="1" max="1" width="41.77734375" style="31" customWidth="1"/>
    <col min="2" max="2" width="30.5546875" style="31" customWidth="1"/>
    <col min="3" max="3" width="76.21875" style="31" customWidth="1"/>
    <col min="4" max="8" width="11.44140625" hidden="1" customWidth="1"/>
    <col min="9" max="9" width="12" hidden="1" customWidth="1"/>
    <col min="10" max="10" width="11.44140625" hidden="1"/>
    <col min="11" max="11" width="5" hidden="1"/>
    <col min="12" max="16383" width="11.44140625" hidden="1"/>
    <col min="16384" max="16384" width="6.77734375" hidden="1"/>
  </cols>
  <sheetData>
    <row r="1" spans="1:6" ht="18" x14ac:dyDescent="0.3">
      <c r="A1" s="67" t="s">
        <v>62</v>
      </c>
      <c r="B1" s="67"/>
      <c r="C1" s="67"/>
    </row>
    <row r="2" spans="1:6" x14ac:dyDescent="0.3">
      <c r="A2" s="27" t="s">
        <v>22</v>
      </c>
      <c r="B2" s="68">
        <f>'GENERALES NOTA 321'!B2:C2</f>
        <v>0</v>
      </c>
      <c r="C2" s="69"/>
    </row>
    <row r="3" spans="1:6" x14ac:dyDescent="0.3">
      <c r="A3" s="28" t="s">
        <v>5</v>
      </c>
      <c r="B3" s="70" t="str">
        <f>'GENERALES NOTA 322'!B2:C2</f>
        <v>801112-2019-34948</v>
      </c>
      <c r="C3" s="71"/>
    </row>
    <row r="4" spans="1:6" s="2" customFormat="1" x14ac:dyDescent="0.3">
      <c r="A4" s="29" t="s">
        <v>6</v>
      </c>
      <c r="B4" s="72" t="str">
        <f>'GENERALES NOTA 322'!B3:C3</f>
        <v>CONTRALORÍA GENERAL DE LA REPÚBLICA - CONTRALORÍA DELEGADA INTERSECTORIAL 01</v>
      </c>
      <c r="C4" s="72"/>
    </row>
    <row r="5" spans="1:6" s="2" customFormat="1" x14ac:dyDescent="0.3">
      <c r="A5" s="29" t="s">
        <v>9</v>
      </c>
      <c r="B5" s="68" t="str">
        <f>'GENERALES NOTA 321'!B5:C5</f>
        <v>AGENCIA PARA LA INFRAESTRUCTURA DEL META - AIM</v>
      </c>
      <c r="C5" s="69"/>
    </row>
    <row r="6" spans="1:6" s="2" customFormat="1" x14ac:dyDescent="0.3">
      <c r="A6" s="5" t="s">
        <v>63</v>
      </c>
      <c r="B6" s="73">
        <f>'GENERALES NOTA 321'!B10:C10</f>
        <v>0</v>
      </c>
      <c r="C6" s="74"/>
    </row>
    <row r="7" spans="1:6" s="2" customFormat="1" x14ac:dyDescent="0.3">
      <c r="A7" s="5" t="s">
        <v>10</v>
      </c>
      <c r="B7" s="66">
        <f>'GENERALES NOTA 322'!B7:C7</f>
        <v>267932890</v>
      </c>
      <c r="C7" s="66"/>
    </row>
    <row r="8" spans="1:6" s="2" customFormat="1" x14ac:dyDescent="0.3">
      <c r="A8" s="29" t="s">
        <v>11</v>
      </c>
      <c r="B8" s="72" t="str">
        <f>'GENERALES NOTA 322'!B8:C8</f>
        <v>ALLIANZ SEGUROS S.A.</v>
      </c>
      <c r="C8" s="72"/>
    </row>
    <row r="9" spans="1:6" ht="23.25" customHeight="1" x14ac:dyDescent="0.3">
      <c r="A9" s="30" t="s">
        <v>64</v>
      </c>
      <c r="B9" s="70" t="s">
        <v>74</v>
      </c>
      <c r="C9" s="71"/>
    </row>
    <row r="10" spans="1:6" ht="57.6" x14ac:dyDescent="0.3">
      <c r="A10" s="29" t="s">
        <v>66</v>
      </c>
      <c r="B10" s="76"/>
      <c r="C10" s="77"/>
      <c r="E10" t="s">
        <v>67</v>
      </c>
      <c r="F10" s="14">
        <v>0.7</v>
      </c>
    </row>
    <row r="11" spans="1:6" x14ac:dyDescent="0.3">
      <c r="A11" s="34" t="s">
        <v>68</v>
      </c>
      <c r="B11" s="78">
        <f>(B12-B14)*B13</f>
        <v>0</v>
      </c>
      <c r="C11" s="79"/>
      <c r="E11" t="s">
        <v>65</v>
      </c>
      <c r="F11" s="14">
        <v>0.3</v>
      </c>
    </row>
    <row r="12" spans="1:6" x14ac:dyDescent="0.3">
      <c r="A12" s="13" t="s">
        <v>69</v>
      </c>
      <c r="B12" s="82">
        <f>MIN(B6,B7)</f>
        <v>0</v>
      </c>
      <c r="C12" s="83"/>
      <c r="F12" s="14"/>
    </row>
    <row r="13" spans="1:6" x14ac:dyDescent="0.3">
      <c r="A13" s="30" t="s">
        <v>30</v>
      </c>
      <c r="B13" s="84">
        <v>1</v>
      </c>
      <c r="C13" s="84"/>
      <c r="F13" s="14"/>
    </row>
    <row r="14" spans="1:6" x14ac:dyDescent="0.3">
      <c r="A14" s="30" t="s">
        <v>70</v>
      </c>
      <c r="B14" s="85">
        <v>0</v>
      </c>
      <c r="C14" s="85"/>
      <c r="F14" s="14"/>
    </row>
    <row r="15" spans="1:6" x14ac:dyDescent="0.3">
      <c r="A15" s="33" t="s">
        <v>71</v>
      </c>
      <c r="B15" s="80">
        <f>IFERROR(B11*(VLOOKUP(B9,E10:F15,2,0)),16666)</f>
        <v>16666</v>
      </c>
      <c r="C15" s="81"/>
    </row>
    <row r="16" spans="1:6" ht="180" customHeight="1" x14ac:dyDescent="0.3">
      <c r="A16" s="29" t="s">
        <v>72</v>
      </c>
      <c r="B16" s="70"/>
      <c r="C16" s="71"/>
    </row>
    <row r="17" spans="1:3" ht="86.4" x14ac:dyDescent="0.3">
      <c r="A17" s="29" t="s">
        <v>73</v>
      </c>
      <c r="B17" s="75"/>
      <c r="C17" s="75"/>
    </row>
    <row r="19" spans="1:3" x14ac:dyDescent="0.3">
      <c r="B19" s="32"/>
      <c r="C19" s="32"/>
    </row>
    <row r="20" spans="1:3" x14ac:dyDescent="0.3">
      <c r="B20" s="32"/>
      <c r="C20" s="32"/>
    </row>
    <row r="21" spans="1:3" x14ac:dyDescent="0.3">
      <c r="B21" s="32"/>
      <c r="C21" s="32"/>
    </row>
    <row r="22" spans="1:3" x14ac:dyDescent="0.3">
      <c r="B22" s="32"/>
      <c r="C22" s="32"/>
    </row>
    <row r="23" spans="1:3" x14ac:dyDescent="0.3">
      <c r="B23" s="32"/>
      <c r="C23" s="32"/>
    </row>
    <row r="24" spans="1:3" x14ac:dyDescent="0.3">
      <c r="B24" s="32"/>
      <c r="C24" s="32"/>
    </row>
    <row r="25" spans="1:3" x14ac:dyDescent="0.3">
      <c r="B25" s="32"/>
      <c r="C25" s="32"/>
    </row>
    <row r="26" spans="1:3" x14ac:dyDescent="0.3">
      <c r="B26" s="32"/>
      <c r="C26" s="32"/>
    </row>
    <row r="27" spans="1:3" x14ac:dyDescent="0.3">
      <c r="B27" s="32"/>
      <c r="C27" s="32"/>
    </row>
    <row r="28" spans="1:3" x14ac:dyDescent="0.3">
      <c r="B28" s="32"/>
      <c r="C28" s="32"/>
    </row>
    <row r="29" spans="1:3" x14ac:dyDescent="0.3">
      <c r="B29" s="32"/>
      <c r="C29" s="32"/>
    </row>
    <row r="30" spans="1:3" x14ac:dyDescent="0.3">
      <c r="B30" s="32"/>
      <c r="C30" s="32"/>
    </row>
    <row r="31" spans="1:3" x14ac:dyDescent="0.3">
      <c r="B31" s="32"/>
      <c r="C31" s="32"/>
    </row>
    <row r="32" spans="1:3" x14ac:dyDescent="0.3">
      <c r="B32" s="32"/>
      <c r="C32" s="32"/>
    </row>
    <row r="33" spans="2:3" x14ac:dyDescent="0.3">
      <c r="B33" s="32"/>
      <c r="C33" s="32"/>
    </row>
    <row r="34" spans="2:3" x14ac:dyDescent="0.3">
      <c r="B34" s="32"/>
      <c r="C34" s="32"/>
    </row>
    <row r="35" spans="2:3" x14ac:dyDescent="0.3">
      <c r="B35" s="32"/>
      <c r="C35" s="32"/>
    </row>
    <row r="36" spans="2:3" x14ac:dyDescent="0.3">
      <c r="B36" s="32"/>
      <c r="C36" s="32"/>
    </row>
    <row r="37" spans="2:3" x14ac:dyDescent="0.3">
      <c r="B37" s="32"/>
      <c r="C37" s="32"/>
    </row>
    <row r="38" spans="2:3" x14ac:dyDescent="0.3">
      <c r="B38" s="32"/>
      <c r="C38" s="32"/>
    </row>
    <row r="39" spans="2:3" x14ac:dyDescent="0.3">
      <c r="B39" s="32"/>
      <c r="C39" s="32"/>
    </row>
    <row r="40" spans="2:3" x14ac:dyDescent="0.3">
      <c r="B40" s="32"/>
      <c r="C40" s="32"/>
    </row>
    <row r="41" spans="2:3" x14ac:dyDescent="0.3">
      <c r="B41" s="32"/>
      <c r="C41" s="32"/>
    </row>
    <row r="42" spans="2:3" x14ac:dyDescent="0.3">
      <c r="B42" s="32"/>
      <c r="C42" s="32"/>
    </row>
    <row r="43" spans="2:3" x14ac:dyDescent="0.3">
      <c r="B43" s="32"/>
      <c r="C43" s="32"/>
    </row>
    <row r="44" spans="2:3" x14ac:dyDescent="0.3">
      <c r="B44" s="32"/>
      <c r="C44" s="32"/>
    </row>
    <row r="45" spans="2:3" x14ac:dyDescent="0.3">
      <c r="B45" s="32"/>
      <c r="C45" s="32"/>
    </row>
    <row r="46" spans="2:3" x14ac:dyDescent="0.3">
      <c r="B46" s="32"/>
      <c r="C46" s="32"/>
    </row>
    <row r="47" spans="2:3" x14ac:dyDescent="0.3">
      <c r="B47" s="32"/>
      <c r="C47" s="32"/>
    </row>
    <row r="48" spans="2:3" x14ac:dyDescent="0.3">
      <c r="B48" s="32"/>
      <c r="C48" s="32"/>
    </row>
    <row r="49" spans="2:3" x14ac:dyDescent="0.3">
      <c r="B49" s="32"/>
      <c r="C49" s="32"/>
    </row>
    <row r="50" spans="2:3" x14ac:dyDescent="0.3">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7" sqref="B17"/>
    </sheetView>
  </sheetViews>
  <sheetFormatPr baseColWidth="10" defaultColWidth="11.44140625" defaultRowHeight="14.4" x14ac:dyDescent="0.3"/>
  <cols>
    <col min="1" max="1" width="35.5546875" customWidth="1"/>
    <col min="2" max="2" width="31.77734375" customWidth="1"/>
    <col min="3" max="3" width="63.21875" customWidth="1"/>
    <col min="4" max="16383" width="0" hidden="1" customWidth="1"/>
    <col min="16384" max="16384" width="0.77734375" hidden="1" customWidth="1"/>
  </cols>
  <sheetData>
    <row r="1" spans="1:3" ht="18" x14ac:dyDescent="0.3">
      <c r="A1" s="62" t="s">
        <v>75</v>
      </c>
      <c r="B1" s="62"/>
      <c r="C1" s="62"/>
    </row>
    <row r="2" spans="1:3" x14ac:dyDescent="0.3">
      <c r="A2" s="12" t="s">
        <v>22</v>
      </c>
      <c r="B2" s="39">
        <f>'GENERALES NOTA 321'!B2:C2</f>
        <v>0</v>
      </c>
      <c r="C2" s="40"/>
    </row>
    <row r="3" spans="1:3" x14ac:dyDescent="0.3">
      <c r="A3" s="26" t="s">
        <v>5</v>
      </c>
      <c r="B3" s="39" t="str">
        <f>'GENERALES NOTA 322'!B2:C2</f>
        <v>801112-2019-34948</v>
      </c>
      <c r="C3" s="40"/>
    </row>
    <row r="4" spans="1:3" s="2" customFormat="1" x14ac:dyDescent="0.3">
      <c r="A4" s="5" t="s">
        <v>6</v>
      </c>
      <c r="B4" s="41" t="str">
        <f>'GENERALES NOTA 322'!B3:C3</f>
        <v>CONTRALORÍA GENERAL DE LA REPÚBLICA - CONTRALORÍA DELEGADA INTERSECTORIAL 01</v>
      </c>
      <c r="C4" s="41"/>
    </row>
    <row r="5" spans="1:3" s="2" customFormat="1" x14ac:dyDescent="0.3">
      <c r="A5" s="5" t="s">
        <v>9</v>
      </c>
      <c r="B5" s="39" t="str">
        <f>'IMPUTACIÓN- GENERALES NOTA 324 '!B5:C5</f>
        <v>AGENCIA PARA LA INFRAESTRUCTURA DEL META - AIM</v>
      </c>
      <c r="C5" s="40"/>
    </row>
    <row r="6" spans="1:3" s="2" customFormat="1" x14ac:dyDescent="0.3">
      <c r="A6" s="5" t="s">
        <v>10</v>
      </c>
      <c r="B6" s="41">
        <f>'GENERALES NOTA 322'!B7:C7</f>
        <v>267932890</v>
      </c>
      <c r="C6" s="41"/>
    </row>
    <row r="7" spans="1:3" s="2" customFormat="1" x14ac:dyDescent="0.3">
      <c r="A7" s="5" t="s">
        <v>11</v>
      </c>
      <c r="B7" s="41" t="str">
        <f>'GENERALES NOTA 322'!B8:C8</f>
        <v>ALLIANZ SEGUROS S.A.</v>
      </c>
      <c r="C7" s="41"/>
    </row>
    <row r="8" spans="1:3" x14ac:dyDescent="0.3">
      <c r="A8" s="13" t="s">
        <v>64</v>
      </c>
      <c r="B8" s="47"/>
      <c r="C8" s="48"/>
    </row>
    <row r="9" spans="1:3" x14ac:dyDescent="0.3">
      <c r="A9" s="13" t="s">
        <v>68</v>
      </c>
      <c r="B9" s="87"/>
      <c r="C9" s="87"/>
    </row>
    <row r="10" spans="1:3" x14ac:dyDescent="0.3">
      <c r="A10" s="13" t="s">
        <v>76</v>
      </c>
      <c r="B10" s="87"/>
      <c r="C10" s="87"/>
    </row>
    <row r="11" spans="1:3" ht="43.2" x14ac:dyDescent="0.3">
      <c r="A11" s="5" t="s">
        <v>77</v>
      </c>
      <c r="B11" s="41"/>
      <c r="C11" s="41"/>
    </row>
    <row r="12" spans="1:3" ht="43.2" x14ac:dyDescent="0.3">
      <c r="A12" s="5" t="s">
        <v>78</v>
      </c>
      <c r="B12" s="41"/>
      <c r="C12" s="41"/>
    </row>
    <row r="13" spans="1:3" x14ac:dyDescent="0.3">
      <c r="A13" s="5" t="s">
        <v>79</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77734375" customWidth="1"/>
    <col min="9" max="9" width="0" hidden="1" customWidth="1"/>
    <col min="14" max="14" width="0" hidden="1" customWidth="1"/>
  </cols>
  <sheetData>
    <row r="1" spans="2:14" ht="15" customHeight="1" thickBot="1" x14ac:dyDescent="0.35"/>
    <row r="2" spans="2:14" ht="15" customHeight="1" thickTop="1" thickBot="1" x14ac:dyDescent="0.35">
      <c r="B2" s="88"/>
      <c r="C2" s="88"/>
      <c r="I2" t="s">
        <v>80</v>
      </c>
      <c r="N2" t="s">
        <v>74</v>
      </c>
    </row>
    <row r="3" spans="2:14" ht="15" customHeight="1" thickTop="1" thickBot="1" x14ac:dyDescent="0.35">
      <c r="B3" s="88" t="s">
        <v>81</v>
      </c>
      <c r="C3" s="88"/>
      <c r="I3" t="s">
        <v>65</v>
      </c>
      <c r="N3" t="s">
        <v>65</v>
      </c>
    </row>
    <row r="4" spans="2:14" ht="15" customHeight="1" thickTop="1" thickBot="1" x14ac:dyDescent="0.35">
      <c r="B4" s="18" t="s">
        <v>82</v>
      </c>
      <c r="C4" s="19"/>
      <c r="I4" t="s">
        <v>83</v>
      </c>
      <c r="N4" t="s">
        <v>67</v>
      </c>
    </row>
    <row r="5" spans="2:14" ht="15" customHeight="1" thickTop="1" thickBot="1" x14ac:dyDescent="0.35">
      <c r="B5" s="18" t="s">
        <v>84</v>
      </c>
      <c r="C5" s="19"/>
    </row>
    <row r="6" spans="2:14" ht="15" customHeight="1" thickTop="1" thickBot="1" x14ac:dyDescent="0.35">
      <c r="B6" s="18" t="s">
        <v>85</v>
      </c>
      <c r="C6" s="19"/>
    </row>
    <row r="7" spans="2:14" ht="44.4" thickTop="1" thickBot="1" x14ac:dyDescent="0.35">
      <c r="B7" s="18" t="s">
        <v>86</v>
      </c>
      <c r="C7" s="20"/>
    </row>
    <row r="8" spans="2:14" ht="30" thickTop="1" thickBot="1" x14ac:dyDescent="0.35">
      <c r="B8" s="18" t="s">
        <v>87</v>
      </c>
      <c r="C8" s="19"/>
    </row>
    <row r="9" spans="2:14" ht="44.4" thickTop="1" thickBot="1" x14ac:dyDescent="0.35">
      <c r="B9" s="18" t="s">
        <v>88</v>
      </c>
      <c r="C9" s="21"/>
    </row>
    <row r="10" spans="2:14" ht="15" customHeight="1" thickTop="1" x14ac:dyDescent="0.3"/>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546875" defaultRowHeight="14.4" x14ac:dyDescent="0.3"/>
  <cols>
    <col min="4" max="4" width="20.21875" bestFit="1" customWidth="1"/>
    <col min="5" max="5" width="42.77734375" bestFit="1" customWidth="1"/>
  </cols>
  <sheetData>
    <row r="1" spans="1:9" x14ac:dyDescent="0.3">
      <c r="A1" s="7" t="s">
        <v>26</v>
      </c>
      <c r="B1" t="s">
        <v>89</v>
      </c>
      <c r="C1" s="7" t="s">
        <v>30</v>
      </c>
      <c r="D1" s="7" t="s">
        <v>34</v>
      </c>
      <c r="E1" s="3" t="s">
        <v>90</v>
      </c>
      <c r="F1" s="2" t="s">
        <v>67</v>
      </c>
      <c r="G1" s="4">
        <v>0</v>
      </c>
      <c r="H1" t="s">
        <v>91</v>
      </c>
      <c r="I1" t="s">
        <v>92</v>
      </c>
    </row>
    <row r="2" spans="1:9" x14ac:dyDescent="0.3">
      <c r="A2" t="s">
        <v>93</v>
      </c>
      <c r="B2" t="s">
        <v>94</v>
      </c>
      <c r="C2" t="s">
        <v>95</v>
      </c>
      <c r="D2" s="2" t="s">
        <v>96</v>
      </c>
      <c r="E2" s="1" t="s">
        <v>97</v>
      </c>
      <c r="F2" s="2" t="s">
        <v>74</v>
      </c>
      <c r="G2" s="4">
        <v>0.7</v>
      </c>
      <c r="H2" t="s">
        <v>98</v>
      </c>
      <c r="I2" t="s">
        <v>99</v>
      </c>
    </row>
    <row r="3" spans="1:9" x14ac:dyDescent="0.3">
      <c r="A3" t="s">
        <v>100</v>
      </c>
      <c r="C3" t="s">
        <v>101</v>
      </c>
      <c r="D3" s="2" t="s">
        <v>102</v>
      </c>
      <c r="E3" s="1" t="s">
        <v>103</v>
      </c>
      <c r="F3" s="2" t="s">
        <v>65</v>
      </c>
      <c r="G3" s="4">
        <v>0.3</v>
      </c>
      <c r="H3" t="s">
        <v>104</v>
      </c>
      <c r="I3" t="s">
        <v>105</v>
      </c>
    </row>
    <row r="4" spans="1:9" x14ac:dyDescent="0.3">
      <c r="A4" t="s">
        <v>106</v>
      </c>
      <c r="C4" t="s">
        <v>107</v>
      </c>
      <c r="E4" s="1" t="s">
        <v>108</v>
      </c>
      <c r="H4" t="s">
        <v>109</v>
      </c>
      <c r="I4" t="s">
        <v>110</v>
      </c>
    </row>
    <row r="5" spans="1:9" x14ac:dyDescent="0.3">
      <c r="A5" t="s">
        <v>111</v>
      </c>
      <c r="E5" s="1" t="s">
        <v>112</v>
      </c>
      <c r="H5" t="s">
        <v>113</v>
      </c>
      <c r="I5" t="s">
        <v>114</v>
      </c>
    </row>
    <row r="6" spans="1:9" x14ac:dyDescent="0.3">
      <c r="E6" s="1" t="s">
        <v>115</v>
      </c>
      <c r="I6" t="s">
        <v>116</v>
      </c>
    </row>
    <row r="7" spans="1:9" x14ac:dyDescent="0.3">
      <c r="E7" s="1" t="s">
        <v>117</v>
      </c>
    </row>
    <row r="8" spans="1:9" x14ac:dyDescent="0.3">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2025-08-28T20:00:06Z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