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A34AEE2-7206-445D-A51C-570428458AC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1" l="1"/>
  <c r="B7" i="10" l="1"/>
  <c r="B6" i="10"/>
  <c r="B5" i="10"/>
  <c r="B4" i="10"/>
  <c r="B3" i="10"/>
  <c r="B15" i="5"/>
  <c r="B17" i="11" l="1"/>
  <c r="B28" i="11" s="1"/>
  <c r="B7" i="14"/>
  <c r="B6" i="14"/>
  <c r="B5" i="14"/>
  <c r="B4" i="14"/>
  <c r="B3" i="14"/>
  <c r="B2" i="14"/>
  <c r="B4" i="11"/>
  <c r="B6" i="11"/>
  <c r="B7" i="11"/>
  <c r="B3" i="11"/>
  <c r="B8" i="11"/>
</calcChain>
</file>

<file path=xl/sharedStrings.xml><?xml version="1.0" encoding="utf-8"?>
<sst xmlns="http://schemas.openxmlformats.org/spreadsheetml/2006/main" count="203" uniqueCount="158">
  <si>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</si>
  <si>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</si>
  <si>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</si>
  <si>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</si>
  <si>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</si>
  <si>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</si>
  <si>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</si>
  <si>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</si>
  <si>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</si>
  <si>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</si>
  <si>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</si>
  <si>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</si>
  <si>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</si>
  <si>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</si>
  <si>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</si>
  <si>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</si>
  <si>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</si>
  <si>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</si>
  <si>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</si>
  <si>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</si>
  <si>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</si>
  <si>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</si>
  <si>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</si>
  <si>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</si>
  <si>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</si>
  <si>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</si>
  <si>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</si>
  <si>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</si>
  <si>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</si>
  <si>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</si>
  <si>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</si>
  <si>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</si>
  <si>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</si>
  <si>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</si>
  <si>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</si>
  <si>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</si>
  <si>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</si>
  <si>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</si>
  <si>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</si>
  <si>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</si>
  <si>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</si>
  <si>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</si>
  <si>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</si>
  <si>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</si>
  <si>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</si>
  <si>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</si>
  <si>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</si>
  <si>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</si>
  <si>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</si>
  <si>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</si>
  <si>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</si>
  <si>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</si>
  <si>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</si>
  <si>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</si>
  <si>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</si>
  <si>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</si>
  <si>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</si>
  <si>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</si>
  <si>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</si>
  <si>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</si>
  <si>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</si>
  <si>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</si>
  <si>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</si>
  <si>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</si>
  <si>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</si>
  <si>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</si>
  <si>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</si>
  <si>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</si>
  <si>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</si>
  <si>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</si>
  <si>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</si>
  <si>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</si>
  <si>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</si>
  <si>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</si>
  <si>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</si>
  <si>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</si>
  <si>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</si>
  <si>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</si>
  <si>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</si>
  <si>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</si>
  <si>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</si>
  <si>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</si>
  <si>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</si>
  <si>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</si>
  <si>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</si>
  <si>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</si>
  <si>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</si>
  <si>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</si>
  <si>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</si>
  <si>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</si>
  <si>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</si>
  <si>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</si>
  <si>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</si>
  <si>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</si>
  <si>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</si>
  <si>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</si>
  <si>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</si>
  <si>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</si>
  <si>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</si>
  <si>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</si>
  <si>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</si>
  <si>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</si>
  <si>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</si>
  <si>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</si>
  <si>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</si>
  <si>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</si>
  <si>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</si>
  <si>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</si>
  <si>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</si>
  <si>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</si>
  <si>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</si>
  <si>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</si>
  <si>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a la salud</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</si>
  <si>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</si>
  <si>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</si>
  <si>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</si>
  <si>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</si>
  <si>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</si>
  <si>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</si>
  <si>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</si>
  <si>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</si>
  <si>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</si>
  <si>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</si>
  <si>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</si>
  <si>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</si>
  <si>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</si>
  <si>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</si>
  <si>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</si>
  <si>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</si>
  <si>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</si>
  <si>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</si>
  <si>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</si>
  <si>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</si>
  <si>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</si>
  <si>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41001-40-03-002-2021-00502-00</t>
  </si>
  <si>
    <t>SEGUNDO (2°) CIVIL MUNICIPAL DE NEIVA</t>
  </si>
  <si>
    <t>HERNEY PEÑA NARVAEZ
SMART BUSSINES S.A.S.</t>
  </si>
  <si>
    <t>OSCAR FELIPE AGUDELO CARO (Conductor)</t>
  </si>
  <si>
    <t>OSCAR FELIPE AGUDELO CARO (Conductor) (víctima directa)</t>
  </si>
  <si>
    <t>09 de julio de 2020</t>
  </si>
  <si>
    <t>N/A</t>
  </si>
  <si>
    <t>RC VEHÍCULOS PROPIOS Y NO PROPIOS</t>
  </si>
  <si>
    <t>1. El día 09 de julio de 2020, el señor Oscar Felipe Agudelo Caro de 20 años de edad (leisonado) conducía la motocicleta de placas NWL78A, cuando presentó choque con el vehículo de placa NVV546 (de propiedad de SMART BUSSINES S.A.S.), el cual era conducido por el señor HERNEY PEÑA NARVAEZ.
2. Como consecuencia del choque el señor Agudelo Caro presentó lesiones que requirieron que fuera trasladado al hospital más cercano. Seguido de reconocimiento médico legal el 04 de agosto del mismo año, en done se le otorgó una incapacidad definitiva por 20 DÍAS, con secuelas de caracter permanente por deformidad física que afecta el rostro.
3. Para el accidente de tránsito fue realizado informe policial del accidente de tránsito, no obstante, en el mismo no se registra hipotesis atribuible a ninguno de los vehículos involucrados, determinando como posible causa del accidente "por establecer" debido a que como en el mismo documento se indic, los semaforos se encontraban funcionando con normalidad y no fue posible identificar quien cometió la imprudencia.</t>
  </si>
  <si>
    <t>SMART BUSSINES S.A.S.</t>
  </si>
  <si>
    <t>900.428.846-7</t>
  </si>
  <si>
    <t>07  de junio de 2023</t>
  </si>
  <si>
    <t>01 de junio de 2023</t>
  </si>
  <si>
    <t>29 de junio de 2023</t>
  </si>
  <si>
    <t>Perjuicios morales</t>
  </si>
  <si>
    <t>Daño a la vida en relación</t>
  </si>
  <si>
    <t>Daño a derechos y bienes constitucional y convencionalmente relevantes</t>
  </si>
  <si>
    <t>PLO</t>
  </si>
  <si>
    <t>25/07/2019- 25/07/20120</t>
  </si>
  <si>
    <t>96485437 -  APJ31854</t>
  </si>
  <si>
    <t>Daño a la vida en relación, Daño a la salud, y Daño a derechos y bienes constitucional y convencionalmente relevantes</t>
  </si>
  <si>
    <r>
      <t xml:space="preserve">1. ARGUMENTOS DE DEFENSA FRENTE A LA CONTESTACIÓN DE LA DEMANDA:
</t>
    </r>
    <r>
      <rPr>
        <sz val="11"/>
        <color theme="1"/>
        <rFont val="Calibri"/>
        <family val="2"/>
      </rPr>
      <t>1.1. EXCEPCIONES PLANTEADAS POR QUIEN FORMULÓ EL LLAMAMIENTO EN GARANTÍA A MI REPRESENTADA.</t>
    </r>
    <r>
      <rPr>
        <b/>
        <sz val="11"/>
        <color theme="1"/>
        <rFont val="Calibri"/>
        <family val="2"/>
      </rPr>
      <t xml:space="preserve">
</t>
    </r>
    <r>
      <rPr>
        <sz val="11"/>
        <color theme="1"/>
        <rFont val="Calibri"/>
        <family val="2"/>
      </rPr>
      <t xml:space="preserve">1.2. INEXISTENCIA DE RESPONSABILIDAD A CARGO DE LOS DEMANDADOS POR LA FALTA DE ACREDITACIÓN DEL NEXO CAUSAL.
1.3. REDUCCIÓN DE LA EVENTUAL INDEMNIZACIÓN COMO CONSECUENCIA DE LA
INCIDENCIA DE LA CONDUCTA DE LA VÍCTIMA EN LA PRODUCCIÓN DEL DAÑO.
1.4. ANULACIÓN DE LA PRESUNCIÓN DE CULPA POR LA CONCURRENCIA DE
ACTIVIDADES PELIGROSAS
1.5. IMPROCEDENCIA DEL RECONOCIMIENTO DEL DAÑO MORAL POR TASACIÓN EXORBITANTE DEL PERJUICIO.
1.6. IMPROCEDENCIA DEL RECONOCIMIENTO Y FALTA DE PRUEBA DEL DAÑO EMERGENTE
1.7. IMPROCEDENCIA DEL RECONOCIMIENTO DE LUCRO CESANTE
1.8. IMPROCEDENCIA DEL RECONOCIMIENTO DEL DAÑO A LA SALUD
1.9. IMPROCEDENCIA Y TASACIÓN EXORBITANTE DEL DAÑO A LA VIDA EN RELACIÓN
1.10. IMPROCEDENCIA DE RECONOCIMIENTO DEL DAÑO A DERECHOS Y BIENES CONSTITUCIONALMENTE PROTEGIDOS O “DAÑO CONSTITUCIONAL”.
1.11. GENÉRICA O INNOMINADA
</t>
    </r>
    <r>
      <rPr>
        <b/>
        <sz val="11"/>
        <color theme="1"/>
        <rFont val="Calibri"/>
        <family val="2"/>
      </rPr>
      <t xml:space="preserve">
2. ARGUMENTOS DE DEFENSA FRENTE AL LLAMAMIENTO EN GARANTÍA:
</t>
    </r>
    <r>
      <rPr>
        <sz val="11"/>
        <color theme="1"/>
        <rFont val="Calibri"/>
        <family val="2"/>
      </rPr>
      <t>2.1. NO EXISTE OBLIGACIÓN INDEMNIZATORIA A CARGO DE ALLIANZ SEGUROS S.A., TODA VEZ QUE NO SE HA REALIZADO EL RIESGO ASEGURADO EN LA PÓLIZA No. 022487196/0.
2.2. RIESGOS EXPRESAMENTE EXCLUIDOS EN LA PÓLIZA NEGOCIO EMPRESARIAL No. 022487196/0.
2.3. CARÁCTER MERAMENTE INDEMNIZATORIO QUE REVISTEN LOS CONTRATOS DE SEGUROS.
2.4.  LA PÓLIZA NEGOCIO EMPRESARIAL No. 022487196/0 SOLO OPERA EN EXCESO A LA PÓLIZA DE AUTOS QUE DEBÍA AMPARAR AL VEHÍCULO DE PLACAS NVV546.
2.5. EN CUALQUIER CASO, DE NINGUNA FORMA SE PODRÁ EXCEDER EL LÍMITE DEL VALOR ASEGURADO.
2.6. LÍMITES MÁXIMOS DE RESPONSABILIDAD DEL ASEGURADOR EN LO ATINENTE AL DEDUCIBLE EN LA PÓLIZA NEGOCIO EMPRESARIAL No. 022487196/0
2.7. DISPONIBILIDAD DE LA SUMA ASEGURADA
2.8. PRESCRIPCIÓN DE LAS ACCIONES DERIVADAS DEL CONTRATO DE SEGURO.
2.9. GENÉRICA O INNOMINADA</t>
    </r>
  </si>
  <si>
    <r>
      <t xml:space="preserve">Como liquidación objetiva de perjuicios se llegó a $17.784.680. Lo anterior, con base en los siguientes fundamentos jurídicos: 
</t>
    </r>
    <r>
      <rPr>
        <b/>
        <sz val="11"/>
        <color theme="1"/>
        <rFont val="Calibri"/>
        <family val="2"/>
        <scheme val="minor"/>
      </rPr>
      <t xml:space="preserve">
1. Perjuicios morales:</t>
    </r>
    <r>
      <rPr>
        <sz val="11"/>
        <color theme="1"/>
        <rFont val="Calibri"/>
        <family val="2"/>
        <scheme val="minor"/>
      </rPr>
      <t xml:space="preserve"> Se tomó como daño moral la suma de $10.000.000 para la víctima directa, el señor Oscar Felipe Agudelo Caro.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Motivo por el cual, partiendo de la presunta afección de carácter permanente en el rostro del demandante que se establece el monto proporcionalmente de acuerdo con los criterios jurisprudenciales.
</t>
    </r>
    <r>
      <rPr>
        <b/>
        <sz val="11"/>
        <color theme="1"/>
        <rFont val="Calibri"/>
        <family val="2"/>
        <scheme val="minor"/>
      </rPr>
      <t xml:space="preserve">2. Daño a la vida en relación: </t>
    </r>
    <r>
      <rPr>
        <sz val="11"/>
        <color theme="1"/>
        <rFont val="Calibri"/>
        <family val="2"/>
        <scheme val="minor"/>
      </rPr>
      <t xml:space="preserve">Se tomó como daño a la vida en relación la suma de $10.000.000, teniendo en cuenta que el señor Oscar Felipe Agudelo Caro sufrió como consecuencia del accidente de tránsito del 09 de julio de 2020, afección de carácter permanente en el rostro del demandante.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t>
    </r>
    <r>
      <rPr>
        <b/>
        <sz val="11"/>
        <color theme="1"/>
        <rFont val="Calibri"/>
        <family val="2"/>
        <scheme val="minor"/>
      </rPr>
      <t xml:space="preserve">3. Daño emergente: </t>
    </r>
    <r>
      <rPr>
        <sz val="11"/>
        <color theme="1"/>
        <rFont val="Calibri"/>
        <family val="2"/>
        <scheme val="minor"/>
      </rPr>
      <t xml:space="preserve">Por este concepto, de la revisión probatoria documental arrimada al proceso, es posible identificar que frente a la inmovilización del vehículo tipo motocicleta como consecuencia del accidente de tránsito, se generaron por derechos en la Secretaría de Movilidad y Patios, un rubro total por la suma de $ 337.953 soportado a través de recibos de pago con sello de entidad bancaria Banco de Occidente. Se advierte que frente a la suma pretendida por el extremo actor, concerniente a los rubros por reparación y suministro de repuestos, además que los de transporte que alega el demandante, no se reconocen, en el entendido que no fue soportado suficientemente a través de elementos probatorios y aquellos en lo que pretenden fundarse corresponden a cotizaciones.
</t>
    </r>
    <r>
      <rPr>
        <b/>
        <sz val="11"/>
        <color theme="1"/>
        <rFont val="Calibri"/>
        <family val="2"/>
        <scheme val="minor"/>
      </rPr>
      <t xml:space="preserve">
4. Lucro cesante consolidado:</t>
    </r>
    <r>
      <rPr>
        <sz val="11"/>
        <color theme="1"/>
        <rFont val="Calibri"/>
        <family val="2"/>
        <scheme val="minor"/>
      </rPr>
      <t xml:space="preserve"> No se reconocerá ninguna la suma pretendida por concepto de lucro cesante, toda vez que a partir de las documentales arrimadas por el extremo actor al proceso, no se logró soportar una relación laboral de la cual se ocasionara una ganancia o ingreso monetario de carácter fijo. No obstante, teniendo en cuenta que, si bien no acreditaron los ingresos devengados, lo cierto es que siguiendo los criterios jurisprudenciales de la Corte Suprema de Justicia se tendrán en cuenta la suma de 1 SMLMV a la fecha del accidente, para el cálculo del lucro cesante, de los cuales se tiene de presente la incapacidad de 20 días otorgada por parte de Medicina Legal, para un monto total de $585.201.
</t>
    </r>
    <r>
      <rPr>
        <b/>
        <sz val="11"/>
        <color theme="1"/>
        <rFont val="Calibri"/>
        <family val="2"/>
        <scheme val="minor"/>
      </rPr>
      <t xml:space="preserve">
5. Daño a la Salud: </t>
    </r>
    <r>
      <rPr>
        <sz val="11"/>
        <color theme="1"/>
        <rFont val="Calibri"/>
        <family val="2"/>
        <scheme val="minor"/>
      </rPr>
      <t xml:space="preserve">Frente a esta pretensión se recalca su improcedencia, por cuando esta tipología de perjuicio en favor del señor Óscar Felipe Agudelo Caro, toda vez que el mismo en la Jurisdicción Ordinaria en su especialidad civil no constituye un daño resarcible. Lo anterior, tal y como lo ha reconocido la Corte en la sentencia del 5 de agosto de 2014, que contiene la jurisprudencia más reciente de esa corporación respecto de la tipología y la reparación del daño inmaterial.
</t>
    </r>
    <r>
      <rPr>
        <b/>
        <sz val="11"/>
        <color theme="1"/>
        <rFont val="Calibri"/>
        <family val="2"/>
        <scheme val="minor"/>
      </rPr>
      <t xml:space="preserve">
6. Daño a los derechos constitucionalmente protegidos:</t>
    </r>
    <r>
      <rPr>
        <sz val="11"/>
        <color theme="1"/>
        <rFont val="Calibri"/>
        <family val="2"/>
        <scheme val="minor"/>
      </rPr>
      <t xml:space="preserve"> Se parte por indicar que el Consejo de Estado en Sentencia de Unificación del 28 de agosto de 2014 precisó que la finalidad de esta tipología de perjuicio es restablecer el ejercicio de los derechos de la víctima, la sociedad y el Estado. En este sentido, su reparación se efectúa a través de medidas simbólicas no pecuniarias. Así las cosas, cabe señalar que no se reconocerá suma alguna por este concepto.
7. Frente al contrato de seguro debe manifestarse que el amparo de “RC vehículos propios y no propios” solo opera en exceso a la póliza de autos que debía tener la asegurada y específicamente para el caso de lesiones como el que aquí se discute se acordó que se afectara el SOAT. Motivo por el cual los perjuicios cuantificados resultarían cubiertos por aquella póliza.
8. Frente al deducible, para el caso que nos ocupa y el amparo que se pretende afectar se tiene la suma de 15% con un mínimo de 2 smmlv, motivo por el cual, el total de las pretensiones igualmente se encontraría por un rubro menor al del mínimo de las pretensiones.</t>
    </r>
  </si>
  <si>
    <t>La contingencia se califica como EVENTUAL toda vez que, si bien el contrato de seguros presta cobertura material y temporal, la misma opera en exceso de la póliza de autos con la que debía ampararse el vehículo asegurado, y en el mismo sentido por cuanto, la liquidación objetivada arroja un resultado que se encontraría dentro del monto mínimo del deducible, siendo improcedente la afectación de la póliza vinculada. 
Lo primero que debe tomarse en consideración es que la Póliza Negocio Empresarial No. 022487196/0, cuya asegurada es la sociedad Smart Bussines S.A., presta cobertura material y temporal, de conformidad con los hechos y pretensiones expuestas en el líbelo de la demanda. Frente a la cobertura temporal, debe señalarse que la ocurrencia del accidente de tránsito (09 de julio de 2020) se encuentra dentro de la limitación temporal de la Póliza en mención comprendida desde el 25 de julio de 2019 hasta el 24 de julio de 2020, bajo la modalidad de ocurrencia. Aunado a ello, presta cobertura material en tanto ampara la RC vehículos propios y no propios, pretensión que se le endilga al extremo pasivo. No obstante, se deja de presente que la póliza en mención sólo opera en exceso de la póliza de autos que debía tener Smart Bussines S.A., para amparar al vehículo de placas NVV546, de manera que solo si aquella póliza se hubiese agotado completamente se torna procedente el amparo bajo el contrato aseguraticio. No obstante, pese a las solicitudes efectuadas ante la compañía asegurada, por parte de la misma no se brinda información ni se reconoce la existencia de dicho contrato de seguro.
Por otro lado, frente a la responsabilidad del asegurado, debe mencionarse que como quedó registrado en el IPAT diligenciado por el Agente de Tránsito los semáforos de la zona estaban funcionando correctamente. Sin embargo, a través del RAT No. 34560 elaborado se llega a la conclusión que no es posible determinar cual vehículo realizó el cruce en fase roja o verde, lo que generalmente ocurre es que el vehículo que se desplaza a mayor velocidad es el que realiza el cruce de la intersección en fase verde a amarillo rojo, y en este caso, el vehículo con mayor velocidad según el informe era la camioneta asegurada que circulaba a una velocidad de entre 41 a 45km/h, es decir, a exceso de velocidad (puesto que la permitida en el sector era de 30km/h). Mientras que, respecto a la motocicleta, no es posible determinar la velocidad a la cual circulaba. Conforme con lo dispuesto, dependerá del debate probatorio determinar la existencia de póliza de autos que amparara el vehículo asegurado.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</si>
</sst>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color theme="1"/>
      <name val="Calibri"/>
      <family val="2"/>
    </font>
    <font>
      <sz val="11"/>
      <color theme="1"/>
      <name val="Calibri"/>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3" xfId="0" applyBorder="1" applyAlignment="1">
      <alignment horizontal="justify"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1"/>
  <sheetViews>
    <sheetView zoomScale="70" zoomScaleNormal="70" workbookViewId="0">
      <selection activeCell="B12" sqref="B12:C14"/>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37" t="s">
        <v>134</v>
      </c>
      <c r="C2" s="37"/>
    </row>
    <row r="3" spans="1:3" x14ac:dyDescent="0.25">
      <c r="A3" s="5" t="s">
        <v>0</v>
      </c>
      <c r="B3" s="37" t="s">
        <v>135</v>
      </c>
      <c r="C3" s="37"/>
    </row>
    <row r="4" spans="1:3" ht="32.450000000000003" customHeight="1" x14ac:dyDescent="0.25">
      <c r="A4" s="5" t="s">
        <v>109</v>
      </c>
      <c r="B4" s="48" t="s">
        <v>136</v>
      </c>
      <c r="C4" s="51"/>
    </row>
    <row r="5" spans="1:3" ht="14.65" customHeight="1" x14ac:dyDescent="0.25">
      <c r="A5" s="5" t="s">
        <v>1</v>
      </c>
      <c r="B5" s="52" t="s">
        <v>137</v>
      </c>
      <c r="C5" s="51"/>
    </row>
    <row r="6" spans="1:3" x14ac:dyDescent="0.25">
      <c r="A6" s="5" t="s">
        <v>110</v>
      </c>
      <c r="B6" s="37" t="s">
        <v>132</v>
      </c>
      <c r="C6" s="37"/>
    </row>
    <row r="7" spans="1:3" x14ac:dyDescent="0.25">
      <c r="A7" s="5" t="s">
        <v>2</v>
      </c>
      <c r="B7" s="37" t="s">
        <v>138</v>
      </c>
      <c r="C7" s="37"/>
    </row>
    <row r="8" spans="1:3" x14ac:dyDescent="0.25">
      <c r="A8" s="5" t="s">
        <v>3</v>
      </c>
      <c r="B8" s="39" t="s">
        <v>139</v>
      </c>
      <c r="C8" s="39"/>
    </row>
    <row r="9" spans="1:3" x14ac:dyDescent="0.25">
      <c r="A9" s="5" t="s">
        <v>4</v>
      </c>
      <c r="B9" s="39" t="s">
        <v>140</v>
      </c>
      <c r="C9" s="39"/>
    </row>
    <row r="10" spans="1:3" x14ac:dyDescent="0.25">
      <c r="A10" s="5" t="s">
        <v>5</v>
      </c>
      <c r="B10" s="39" t="s">
        <v>140</v>
      </c>
      <c r="C10" s="39"/>
    </row>
    <row r="11" spans="1:3" ht="23.25" customHeight="1" x14ac:dyDescent="0.25">
      <c r="A11" s="5" t="s">
        <v>27</v>
      </c>
      <c r="B11" s="48" t="s">
        <v>141</v>
      </c>
      <c r="C11" s="49"/>
    </row>
    <row r="12" spans="1:3" x14ac:dyDescent="0.25">
      <c r="A12" s="38" t="s">
        <v>118</v>
      </c>
      <c r="B12" s="39" t="s">
        <v>142</v>
      </c>
      <c r="C12" s="37"/>
    </row>
    <row r="13" spans="1:3" ht="30" customHeight="1" x14ac:dyDescent="0.25">
      <c r="A13" s="38"/>
      <c r="B13" s="37"/>
      <c r="C13" s="37"/>
    </row>
    <row r="14" spans="1:3" ht="73.5" customHeight="1" x14ac:dyDescent="0.25">
      <c r="A14" s="38"/>
      <c r="B14" s="37"/>
      <c r="C14" s="37"/>
    </row>
    <row r="15" spans="1:3" ht="30" x14ac:dyDescent="0.25">
      <c r="A15" s="5" t="s">
        <v>46</v>
      </c>
      <c r="B15" s="42">
        <f>SUM(C17,C18,C20,C21,C22,C23,C25)</f>
        <v>148723453</v>
      </c>
      <c r="C15" s="43"/>
    </row>
    <row r="16" spans="1:3" ht="33.75" customHeight="1" x14ac:dyDescent="0.25">
      <c r="A16" s="44" t="s">
        <v>47</v>
      </c>
      <c r="B16" s="45" t="s">
        <v>48</v>
      </c>
      <c r="C16" s="45"/>
    </row>
    <row r="17" spans="1:3" ht="33.75" customHeight="1" x14ac:dyDescent="0.25">
      <c r="A17" s="44"/>
      <c r="B17" s="11" t="s">
        <v>49</v>
      </c>
      <c r="C17" s="6">
        <v>1700000</v>
      </c>
    </row>
    <row r="18" spans="1:3" ht="33.75" customHeight="1" x14ac:dyDescent="0.25">
      <c r="A18" s="44"/>
      <c r="B18" s="11" t="s">
        <v>50</v>
      </c>
      <c r="C18" s="6">
        <v>7823453</v>
      </c>
    </row>
    <row r="19" spans="1:3" x14ac:dyDescent="0.25">
      <c r="A19" s="44"/>
      <c r="B19" s="46" t="s">
        <v>51</v>
      </c>
      <c r="C19" s="47"/>
    </row>
    <row r="20" spans="1:3" x14ac:dyDescent="0.25">
      <c r="A20" s="44"/>
      <c r="B20" s="11" t="s">
        <v>148</v>
      </c>
      <c r="C20" s="6">
        <v>34800000</v>
      </c>
    </row>
    <row r="21" spans="1:3" x14ac:dyDescent="0.25">
      <c r="A21" s="44"/>
      <c r="B21" s="11" t="s">
        <v>149</v>
      </c>
      <c r="C21" s="6">
        <v>34800000</v>
      </c>
    </row>
    <row r="22" spans="1:3" x14ac:dyDescent="0.25">
      <c r="A22" s="44"/>
      <c r="B22" s="11" t="s">
        <v>112</v>
      </c>
      <c r="C22" s="6">
        <v>34800000</v>
      </c>
    </row>
    <row r="23" spans="1:3" ht="30" x14ac:dyDescent="0.25">
      <c r="A23" s="44"/>
      <c r="B23" s="11" t="s">
        <v>150</v>
      </c>
      <c r="C23" s="6">
        <v>34800000</v>
      </c>
    </row>
    <row r="24" spans="1:3" x14ac:dyDescent="0.25">
      <c r="A24" s="44"/>
      <c r="B24" s="46" t="s">
        <v>108</v>
      </c>
      <c r="C24" s="47"/>
    </row>
    <row r="25" spans="1:3" x14ac:dyDescent="0.25">
      <c r="A25" s="44"/>
      <c r="B25" s="11"/>
      <c r="C25" s="16"/>
    </row>
    <row r="26" spans="1:3" x14ac:dyDescent="0.25">
      <c r="A26" s="5" t="s">
        <v>6</v>
      </c>
      <c r="B26" s="37" t="s">
        <v>143</v>
      </c>
      <c r="C26" s="37"/>
    </row>
    <row r="27" spans="1:3" x14ac:dyDescent="0.25">
      <c r="A27" s="5" t="s">
        <v>7</v>
      </c>
      <c r="B27" s="37" t="s">
        <v>144</v>
      </c>
      <c r="C27" s="37"/>
    </row>
    <row r="28" spans="1:3" x14ac:dyDescent="0.25">
      <c r="A28" s="5" t="s">
        <v>8</v>
      </c>
      <c r="B28" s="37">
        <v>22487196</v>
      </c>
      <c r="C28" s="37"/>
    </row>
    <row r="29" spans="1:3" x14ac:dyDescent="0.25">
      <c r="A29" s="5" t="s">
        <v>42</v>
      </c>
      <c r="B29" s="40" t="s">
        <v>145</v>
      </c>
      <c r="C29" s="41"/>
    </row>
    <row r="30" spans="1:3" x14ac:dyDescent="0.25">
      <c r="A30" s="5" t="s">
        <v>9</v>
      </c>
      <c r="B30" s="36" t="s">
        <v>146</v>
      </c>
      <c r="C30" s="36"/>
    </row>
    <row r="31" spans="1:3" x14ac:dyDescent="0.25">
      <c r="A31" s="5" t="s">
        <v>10</v>
      </c>
      <c r="B31" s="37" t="s">
        <v>147</v>
      </c>
      <c r="C31" s="37"/>
    </row>
  </sheetData>
  <mergeCells count="24">
    <mergeCell ref="B8:C8"/>
    <mergeCell ref="B9:C9"/>
    <mergeCell ref="B10:C10"/>
    <mergeCell ref="B11:C11"/>
    <mergeCell ref="A1:C1"/>
    <mergeCell ref="B7:C7"/>
    <mergeCell ref="B2:C2"/>
    <mergeCell ref="B3:C3"/>
    <mergeCell ref="B4:C4"/>
    <mergeCell ref="B5:C5"/>
    <mergeCell ref="B6:C6"/>
    <mergeCell ref="B30:C30"/>
    <mergeCell ref="B31:C31"/>
    <mergeCell ref="A12:A14"/>
    <mergeCell ref="B12:C14"/>
    <mergeCell ref="B26:C26"/>
    <mergeCell ref="B27:C27"/>
    <mergeCell ref="B28:C28"/>
    <mergeCell ref="B29:C29"/>
    <mergeCell ref="B15:C15"/>
    <mergeCell ref="A16:A25"/>
    <mergeCell ref="B16:C16"/>
    <mergeCell ref="B19:C19"/>
    <mergeCell ref="B24:C2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9" zoomScale="70" zoomScaleNormal="70" workbookViewId="0">
      <selection activeCell="B5" sqref="B5:C5"/>
    </sheetView>
  </sheetViews>
  <sheetFormatPr baseColWidth="10" defaultColWidth="0" defaultRowHeight="15" x14ac:dyDescent="0.25"/>
  <cols>
    <col min="1" max="1" width="44.42578125" customWidth="1"/>
    <col min="2" max="2" width="25.7109375" customWidth="1"/>
    <col min="3" max="3" width="100.7109375" customWidth="1"/>
    <col min="4" max="16384" width="11.42578125" hidden="1"/>
  </cols>
  <sheetData>
    <row r="1" spans="1:3" ht="18.75" x14ac:dyDescent="0.25">
      <c r="A1" s="63" t="s">
        <v>40</v>
      </c>
      <c r="B1" s="63"/>
      <c r="C1" s="63"/>
    </row>
    <row r="2" spans="1:3" x14ac:dyDescent="0.25">
      <c r="A2" s="13" t="s">
        <v>25</v>
      </c>
      <c r="B2" s="40">
        <v>96485437</v>
      </c>
      <c r="C2" s="41"/>
    </row>
    <row r="3" spans="1:3" ht="14.45" customHeight="1" x14ac:dyDescent="0.25">
      <c r="A3" s="5" t="s">
        <v>11</v>
      </c>
      <c r="B3" s="37" t="str">
        <f>'GENERALES NOTA 322'!B2:C2</f>
        <v>41001-40-03-002-2021-00502-00</v>
      </c>
      <c r="C3" s="37"/>
    </row>
    <row r="4" spans="1:3" ht="14.45" customHeight="1" x14ac:dyDescent="0.25">
      <c r="A4" s="5" t="s">
        <v>0</v>
      </c>
      <c r="B4" s="37" t="str">
        <f>'GENERALES NOTA 322'!B3:C3</f>
        <v>SEGUNDO (2°) CIVIL MUNICIPAL DE NEIVA</v>
      </c>
      <c r="C4" s="37"/>
    </row>
    <row r="5" spans="1:3" ht="14.45" customHeight="1" x14ac:dyDescent="0.25">
      <c r="A5" s="5" t="s">
        <v>109</v>
      </c>
      <c r="B5" s="37" t="str">
        <f>'GENERALES NOTA 322'!B4:C4</f>
        <v>HERNEY PEÑA NARVAEZ
SMART BUSSINES S.A.S.</v>
      </c>
      <c r="C5" s="37"/>
    </row>
    <row r="6" spans="1:3" ht="14.45" customHeight="1" x14ac:dyDescent="0.25">
      <c r="A6" s="5" t="s">
        <v>1</v>
      </c>
      <c r="B6" s="37" t="str">
        <f>'GENERALES NOTA 322'!B6:C6</f>
        <v>LLAMADA EN GARANTIA</v>
      </c>
      <c r="C6" s="37"/>
    </row>
    <row r="7" spans="1:3" x14ac:dyDescent="0.25">
      <c r="A7" s="5" t="s">
        <v>110</v>
      </c>
      <c r="B7" s="37" t="str">
        <f>'GENERALES NOTA 322'!B7:C7</f>
        <v>OSCAR FELIPE AGUDELO CARO (Conductor) (víctima directa)</v>
      </c>
      <c r="C7" s="37"/>
    </row>
    <row r="8" spans="1:3" x14ac:dyDescent="0.25">
      <c r="A8" s="13" t="s">
        <v>26</v>
      </c>
      <c r="B8" s="37">
        <v>22487196</v>
      </c>
      <c r="C8" s="37"/>
    </row>
    <row r="9" spans="1:3" x14ac:dyDescent="0.25">
      <c r="A9" s="13" t="s">
        <v>27</v>
      </c>
      <c r="B9" s="37" t="s">
        <v>151</v>
      </c>
      <c r="C9" s="37"/>
    </row>
    <row r="10" spans="1:3" x14ac:dyDescent="0.25">
      <c r="A10" s="13" t="s">
        <v>77</v>
      </c>
      <c r="B10" s="13">
        <v>500000000</v>
      </c>
      <c r="C10" s="34"/>
    </row>
    <row r="11" spans="1:3" x14ac:dyDescent="0.25">
      <c r="A11" s="13" t="s">
        <v>114</v>
      </c>
      <c r="B11" s="52" t="s">
        <v>68</v>
      </c>
      <c r="C11" s="51"/>
    </row>
    <row r="12" spans="1:3" x14ac:dyDescent="0.25">
      <c r="A12" s="13" t="s">
        <v>60</v>
      </c>
      <c r="B12" s="37" t="s">
        <v>152</v>
      </c>
      <c r="C12" s="37"/>
    </row>
    <row r="13" spans="1:3" x14ac:dyDescent="0.25">
      <c r="A13" s="13" t="s">
        <v>28</v>
      </c>
      <c r="B13" s="37" t="s">
        <v>32</v>
      </c>
      <c r="C13" s="37"/>
    </row>
    <row r="14" spans="1:3" x14ac:dyDescent="0.25">
      <c r="A14" s="13" t="s">
        <v>29</v>
      </c>
      <c r="B14" s="37"/>
      <c r="C14" s="37"/>
    </row>
    <row r="15" spans="1:3" x14ac:dyDescent="0.25">
      <c r="A15" s="13" t="s">
        <v>30</v>
      </c>
      <c r="B15" s="37"/>
      <c r="C15" s="37"/>
    </row>
    <row r="16" spans="1:3" x14ac:dyDescent="0.25">
      <c r="A16" s="61" t="s">
        <v>31</v>
      </c>
      <c r="B16" s="37"/>
      <c r="C16" s="37"/>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37"/>
      <c r="C21" s="37"/>
    </row>
    <row r="22" spans="1:3" x14ac:dyDescent="0.25">
      <c r="A22" s="13" t="s">
        <v>61</v>
      </c>
      <c r="B22" s="52"/>
      <c r="C22" s="51"/>
    </row>
    <row r="23" spans="1:3" x14ac:dyDescent="0.25">
      <c r="A23" s="13" t="s">
        <v>16</v>
      </c>
      <c r="B23" s="37"/>
      <c r="C23" s="37"/>
    </row>
    <row r="24" spans="1:3" x14ac:dyDescent="0.25">
      <c r="A24" s="13" t="s">
        <v>75</v>
      </c>
      <c r="B24" s="37"/>
      <c r="C24" s="37"/>
    </row>
    <row r="25" spans="1:3" x14ac:dyDescent="0.25">
      <c r="A25" s="13" t="s">
        <v>38</v>
      </c>
      <c r="B25" s="37"/>
      <c r="C25" s="37"/>
    </row>
    <row r="26" spans="1:3" x14ac:dyDescent="0.25">
      <c r="A26" s="12" t="s">
        <v>76</v>
      </c>
      <c r="B26" s="37"/>
      <c r="C26" s="37"/>
    </row>
    <row r="27" spans="1:3" x14ac:dyDescent="0.25">
      <c r="A27" s="60" t="s">
        <v>64</v>
      </c>
      <c r="B27" s="60"/>
      <c r="C27" s="60"/>
    </row>
    <row r="28" spans="1:3" ht="14.65" customHeight="1" x14ac:dyDescent="0.25">
      <c r="A28" s="55" t="s">
        <v>37</v>
      </c>
      <c r="B28" s="56"/>
      <c r="C28" s="30"/>
    </row>
    <row r="29" spans="1:3" ht="14.65" customHeight="1" x14ac:dyDescent="0.25">
      <c r="A29" s="57" t="s">
        <v>36</v>
      </c>
      <c r="B29" s="58"/>
      <c r="C29" s="30"/>
    </row>
    <row r="30" spans="1:3" ht="14.65" customHeight="1" x14ac:dyDescent="0.25">
      <c r="A30" s="57" t="s">
        <v>35</v>
      </c>
      <c r="B30" s="58"/>
      <c r="C30" s="31"/>
    </row>
    <row r="31" spans="1:3" ht="14.65" customHeight="1" x14ac:dyDescent="0.25">
      <c r="A31" s="57" t="s">
        <v>13</v>
      </c>
      <c r="B31" s="58"/>
      <c r="C31" s="30"/>
    </row>
    <row r="32" spans="1:3" x14ac:dyDescent="0.25">
      <c r="A32" s="57" t="s">
        <v>14</v>
      </c>
      <c r="B32" s="58"/>
      <c r="C32" s="30"/>
    </row>
    <row r="33" spans="1:3" ht="14.65" customHeight="1" x14ac:dyDescent="0.25">
      <c r="A33" s="57" t="s">
        <v>34</v>
      </c>
      <c r="B33" s="58"/>
      <c r="C33" s="30"/>
    </row>
    <row r="34" spans="1:3" ht="14.65" customHeight="1" x14ac:dyDescent="0.25">
      <c r="A34" s="57" t="s">
        <v>94</v>
      </c>
      <c r="B34" s="58"/>
      <c r="C34" s="32"/>
    </row>
    <row r="35" spans="1:3" x14ac:dyDescent="0.25">
      <c r="A35" s="55" t="s">
        <v>106</v>
      </c>
      <c r="B35" s="56"/>
      <c r="C35" s="33"/>
    </row>
    <row r="36" spans="1:3" x14ac:dyDescent="0.25">
      <c r="A36" s="59" t="s">
        <v>88</v>
      </c>
      <c r="B36" s="59"/>
      <c r="C36" s="59"/>
    </row>
    <row r="37" spans="1:3" x14ac:dyDescent="0.25">
      <c r="A37" s="53" t="s">
        <v>89</v>
      </c>
      <c r="B37" s="53"/>
      <c r="C37" s="11"/>
    </row>
    <row r="38" spans="1:3" x14ac:dyDescent="0.25">
      <c r="A38" s="53" t="s">
        <v>90</v>
      </c>
      <c r="B38" s="53"/>
      <c r="C38" s="11"/>
    </row>
    <row r="39" spans="1:3" x14ac:dyDescent="0.25">
      <c r="A39" s="53" t="s">
        <v>91</v>
      </c>
      <c r="B39" s="53"/>
      <c r="C39" s="11"/>
    </row>
    <row r="40" spans="1:3" x14ac:dyDescent="0.25">
      <c r="A40" s="53" t="s">
        <v>92</v>
      </c>
      <c r="B40" s="53"/>
      <c r="C40" s="11"/>
    </row>
    <row r="41" spans="1:3" x14ac:dyDescent="0.25">
      <c r="A41" s="53" t="s">
        <v>93</v>
      </c>
      <c r="B41" s="53"/>
      <c r="C41" s="11"/>
    </row>
    <row r="42" spans="1:3" x14ac:dyDescent="0.25">
      <c r="A42" s="53" t="s">
        <v>95</v>
      </c>
      <c r="B42" s="53"/>
      <c r="C42" s="11"/>
    </row>
    <row r="43" spans="1:3" x14ac:dyDescent="0.25">
      <c r="A43" s="53" t="s">
        <v>96</v>
      </c>
      <c r="B43" s="53"/>
      <c r="C43" s="11"/>
    </row>
    <row r="44" spans="1:3" x14ac:dyDescent="0.25">
      <c r="A44" s="53" t="s">
        <v>97</v>
      </c>
      <c r="B44" s="53"/>
      <c r="C44" s="11"/>
    </row>
    <row r="45" spans="1:3" x14ac:dyDescent="0.25">
      <c r="A45" s="53" t="s">
        <v>98</v>
      </c>
      <c r="B45" s="53"/>
      <c r="C45" s="11"/>
    </row>
    <row r="46" spans="1:3" x14ac:dyDescent="0.25">
      <c r="A46" s="53" t="s">
        <v>99</v>
      </c>
      <c r="B46" s="53"/>
      <c r="C46" s="11"/>
    </row>
    <row r="47" spans="1:3" x14ac:dyDescent="0.25">
      <c r="A47" s="53" t="s">
        <v>100</v>
      </c>
      <c r="B47" s="53"/>
      <c r="C47" s="11"/>
    </row>
    <row r="48" spans="1:3" x14ac:dyDescent="0.25">
      <c r="A48" s="53" t="s">
        <v>101</v>
      </c>
      <c r="B48" s="53"/>
      <c r="C48" s="11"/>
    </row>
    <row r="49" spans="1:3" x14ac:dyDescent="0.25">
      <c r="A49" s="53" t="s">
        <v>102</v>
      </c>
      <c r="B49" s="53"/>
      <c r="C49" s="11"/>
    </row>
    <row r="50" spans="1:3" x14ac:dyDescent="0.25">
      <c r="A50" s="53" t="s">
        <v>103</v>
      </c>
      <c r="B50" s="53"/>
      <c r="C50" s="11"/>
    </row>
    <row r="51" spans="1:3" x14ac:dyDescent="0.25">
      <c r="A51" s="53" t="s">
        <v>104</v>
      </c>
      <c r="B51" s="53"/>
      <c r="C51" s="11"/>
    </row>
    <row r="52" spans="1:3" x14ac:dyDescent="0.25">
      <c r="A52" s="53" t="s">
        <v>105</v>
      </c>
      <c r="B52" s="53"/>
      <c r="C52" s="11"/>
    </row>
    <row r="53" spans="1:3" x14ac:dyDescent="0.25">
      <c r="A53" s="54"/>
      <c r="B53" s="54"/>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70" zoomScaleNormal="70" workbookViewId="0">
      <selection activeCell="B16" sqref="B16:C16"/>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43</v>
      </c>
      <c r="B1" s="63"/>
      <c r="C1" s="63"/>
    </row>
    <row r="2" spans="1:6" x14ac:dyDescent="0.25">
      <c r="A2" s="20" t="s">
        <v>25</v>
      </c>
      <c r="B2" s="68" t="s">
        <v>153</v>
      </c>
      <c r="C2" s="69"/>
    </row>
    <row r="3" spans="1:6" x14ac:dyDescent="0.25">
      <c r="A3" s="21" t="s">
        <v>11</v>
      </c>
      <c r="B3" s="70" t="str">
        <f>'GENERALES NOTA 322'!B2:C2</f>
        <v>41001-40-03-002-2021-00502-00</v>
      </c>
      <c r="C3" s="70"/>
    </row>
    <row r="4" spans="1:6" x14ac:dyDescent="0.25">
      <c r="A4" s="21" t="s">
        <v>0</v>
      </c>
      <c r="B4" s="70" t="str">
        <f>'GENERALES NOTA 322'!B3:C3</f>
        <v>SEGUNDO (2°) CIVIL MUNICIPAL DE NEIVA</v>
      </c>
      <c r="C4" s="70"/>
    </row>
    <row r="5" spans="1:6" x14ac:dyDescent="0.25">
      <c r="A5" s="21" t="s">
        <v>109</v>
      </c>
      <c r="B5" s="70" t="str">
        <f>'GENERALES NOTA 322'!B4:C4</f>
        <v>HERNEY PEÑA NARVAEZ
SMART BUSSINES S.A.S.</v>
      </c>
      <c r="C5" s="70"/>
    </row>
    <row r="6" spans="1:6" ht="14.65" customHeight="1" x14ac:dyDescent="0.25">
      <c r="A6" s="21" t="s">
        <v>1</v>
      </c>
      <c r="B6" s="70" t="str">
        <f>'GENERALES NOTA 322'!B5:C5</f>
        <v>OSCAR FELIPE AGUDELO CARO (Conductor)</v>
      </c>
      <c r="C6" s="70"/>
    </row>
    <row r="7" spans="1:6" x14ac:dyDescent="0.25">
      <c r="A7" s="21" t="s">
        <v>110</v>
      </c>
      <c r="B7" s="70" t="str">
        <f>'GENERALES NOTA 322'!B6:C6</f>
        <v>LLAMADA EN GARANTIA</v>
      </c>
      <c r="C7" s="70"/>
    </row>
    <row r="8" spans="1:6" ht="30" x14ac:dyDescent="0.25">
      <c r="A8" s="21" t="s">
        <v>46</v>
      </c>
      <c r="B8" s="64">
        <f>'GENERALES NOTA 322'!B15:C15</f>
        <v>148723453</v>
      </c>
      <c r="C8" s="65"/>
    </row>
    <row r="9" spans="1:6" x14ac:dyDescent="0.25">
      <c r="A9" s="71" t="s">
        <v>47</v>
      </c>
      <c r="B9" s="72" t="s">
        <v>48</v>
      </c>
      <c r="C9" s="73"/>
    </row>
    <row r="10" spans="1:6" x14ac:dyDescent="0.25">
      <c r="A10" s="71"/>
      <c r="B10" s="22" t="s">
        <v>49</v>
      </c>
      <c r="C10" s="19">
        <v>1700000</v>
      </c>
    </row>
    <row r="11" spans="1:6" x14ac:dyDescent="0.25">
      <c r="A11" s="71"/>
      <c r="B11" s="22" t="s">
        <v>50</v>
      </c>
      <c r="C11" s="19">
        <v>7823453</v>
      </c>
    </row>
    <row r="12" spans="1:6" x14ac:dyDescent="0.25">
      <c r="A12" s="71"/>
      <c r="B12" s="72" t="s">
        <v>51</v>
      </c>
      <c r="C12" s="73"/>
    </row>
    <row r="13" spans="1:6" x14ac:dyDescent="0.25">
      <c r="A13" s="71"/>
      <c r="B13" s="22" t="s">
        <v>148</v>
      </c>
      <c r="C13" s="24">
        <v>34800000</v>
      </c>
    </row>
    <row r="14" spans="1:6" ht="60" x14ac:dyDescent="0.25">
      <c r="A14" s="71"/>
      <c r="B14" s="22" t="s">
        <v>154</v>
      </c>
      <c r="C14" s="24">
        <v>104000000</v>
      </c>
      <c r="E14" t="s">
        <v>59</v>
      </c>
      <c r="F14" s="17">
        <v>0.7</v>
      </c>
    </row>
    <row r="15" spans="1:6" x14ac:dyDescent="0.25">
      <c r="A15" s="23" t="s">
        <v>44</v>
      </c>
      <c r="B15" s="68" t="s">
        <v>127</v>
      </c>
      <c r="C15" s="69"/>
    </row>
    <row r="16" spans="1:6" ht="15" customHeight="1" x14ac:dyDescent="0.25">
      <c r="A16" s="21" t="s">
        <v>45</v>
      </c>
      <c r="B16" s="66" t="s">
        <v>157</v>
      </c>
      <c r="C16" s="67"/>
    </row>
    <row r="17" spans="1:3" ht="28.5" customHeight="1" x14ac:dyDescent="0.25">
      <c r="A17" s="14" t="s">
        <v>52</v>
      </c>
      <c r="B17" s="76">
        <f>((C19+C20+C22+C23)-C26)*C25*C27</f>
        <v>17784681</v>
      </c>
      <c r="C17" s="76"/>
    </row>
    <row r="18" spans="1:3" x14ac:dyDescent="0.25">
      <c r="A18" s="23" t="s">
        <v>53</v>
      </c>
      <c r="B18" s="74" t="s">
        <v>48</v>
      </c>
      <c r="C18" s="75"/>
    </row>
    <row r="19" spans="1:3" x14ac:dyDescent="0.25">
      <c r="A19" s="82"/>
      <c r="B19" s="22" t="s">
        <v>49</v>
      </c>
      <c r="C19" s="19">
        <v>585201</v>
      </c>
    </row>
    <row r="20" spans="1:3" x14ac:dyDescent="0.25">
      <c r="A20" s="83"/>
      <c r="B20" s="22" t="s">
        <v>50</v>
      </c>
      <c r="C20" s="19">
        <v>337953</v>
      </c>
    </row>
    <row r="21" spans="1:3" x14ac:dyDescent="0.25">
      <c r="A21" s="83"/>
      <c r="B21" s="72" t="s">
        <v>51</v>
      </c>
      <c r="C21" s="73"/>
    </row>
    <row r="22" spans="1:3" x14ac:dyDescent="0.25">
      <c r="A22" s="83"/>
      <c r="B22" s="22" t="s">
        <v>148</v>
      </c>
      <c r="C22" s="19">
        <v>10000000</v>
      </c>
    </row>
    <row r="23" spans="1:3" x14ac:dyDescent="0.25">
      <c r="A23" s="83"/>
      <c r="B23" s="22" t="s">
        <v>149</v>
      </c>
      <c r="C23" s="19">
        <v>10000000</v>
      </c>
    </row>
    <row r="24" spans="1:3" x14ac:dyDescent="0.25">
      <c r="A24" s="83"/>
      <c r="B24" s="72" t="s">
        <v>113</v>
      </c>
      <c r="C24" s="73"/>
    </row>
    <row r="25" spans="1:3" x14ac:dyDescent="0.25">
      <c r="A25" s="25"/>
      <c r="B25" s="22" t="s">
        <v>125</v>
      </c>
      <c r="C25" s="26">
        <v>1</v>
      </c>
    </row>
    <row r="26" spans="1:3" x14ac:dyDescent="0.25">
      <c r="A26" s="27"/>
      <c r="B26" s="22" t="s">
        <v>114</v>
      </c>
      <c r="C26" s="35">
        <v>3138473</v>
      </c>
    </row>
    <row r="27" spans="1:3" x14ac:dyDescent="0.25">
      <c r="A27" s="27"/>
      <c r="B27" s="22" t="s">
        <v>133</v>
      </c>
      <c r="C27" s="26">
        <v>1</v>
      </c>
    </row>
    <row r="28" spans="1:3" x14ac:dyDescent="0.25">
      <c r="A28" s="18" t="s">
        <v>107</v>
      </c>
      <c r="B28" s="76">
        <f>IFERROR(B17*(VLOOKUP(B15,Hoja2!$G$1:$H$6,2,0)),16666)</f>
        <v>4446170.25</v>
      </c>
      <c r="C28" s="76"/>
    </row>
    <row r="29" spans="1:3" ht="30" x14ac:dyDescent="0.25">
      <c r="A29" s="21" t="s">
        <v>54</v>
      </c>
      <c r="B29" s="77" t="s">
        <v>156</v>
      </c>
      <c r="C29" s="78"/>
    </row>
    <row r="30" spans="1:3" ht="30" x14ac:dyDescent="0.25">
      <c r="A30" s="21" t="s">
        <v>55</v>
      </c>
      <c r="B30" s="79" t="s">
        <v>155</v>
      </c>
      <c r="C30" s="80"/>
    </row>
    <row r="31" spans="1:3" ht="18.75" x14ac:dyDescent="0.25">
      <c r="A31" s="28" t="s">
        <v>115</v>
      </c>
      <c r="B31" s="28"/>
      <c r="C31" s="28"/>
    </row>
    <row r="32" spans="1:3" x14ac:dyDescent="0.25">
      <c r="A32" s="29" t="s">
        <v>116</v>
      </c>
      <c r="B32" s="81"/>
      <c r="C32" s="81"/>
    </row>
    <row r="33" spans="1:3" x14ac:dyDescent="0.25">
      <c r="A33" s="29" t="s">
        <v>117</v>
      </c>
      <c r="B33" s="81"/>
      <c r="C33" s="8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26"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3" t="s">
        <v>56</v>
      </c>
      <c r="B1" s="63"/>
      <c r="C1" s="63"/>
    </row>
    <row r="2" spans="1:3" ht="17.100000000000001" customHeight="1" x14ac:dyDescent="0.25">
      <c r="A2" s="13" t="s">
        <v>25</v>
      </c>
      <c r="B2" s="84" t="str">
        <f>'[2]AUTOS NOTA 321'!B2:C2</f>
        <v xml:space="preserve">SINIESTRO   LEGIS </v>
      </c>
      <c r="C2" s="85"/>
    </row>
    <row r="3" spans="1:3" ht="16.149999999999999" customHeight="1" x14ac:dyDescent="0.25">
      <c r="A3" s="5" t="s">
        <v>11</v>
      </c>
      <c r="B3" s="37" t="str">
        <f>'GENERALES NOTA 322'!B2:C2</f>
        <v>41001-40-03-002-2021-00502-00</v>
      </c>
      <c r="C3" s="37"/>
    </row>
    <row r="4" spans="1:3" x14ac:dyDescent="0.25">
      <c r="A4" s="5" t="s">
        <v>0</v>
      </c>
      <c r="B4" s="37" t="str">
        <f>'GENERALES NOTA 322'!B3:C3</f>
        <v>SEGUNDO (2°) CIVIL MUNICIPAL DE NEIVA</v>
      </c>
      <c r="C4" s="37"/>
    </row>
    <row r="5" spans="1:3" ht="29.1" customHeight="1" x14ac:dyDescent="0.25">
      <c r="A5" s="5" t="s">
        <v>109</v>
      </c>
      <c r="B5" s="37" t="str">
        <f>'GENERALES NOTA 322'!B4:C4</f>
        <v>HERNEY PEÑA NARVAEZ
SMART BUSSINES S.A.S.</v>
      </c>
      <c r="C5" s="37"/>
    </row>
    <row r="6" spans="1:3" x14ac:dyDescent="0.25">
      <c r="A6" s="5" t="s">
        <v>1</v>
      </c>
      <c r="B6" s="37" t="str">
        <f>'GENERALES NOTA 322'!B5:C5</f>
        <v>OSCAR FELIPE AGUDELO CARO (Conductor)</v>
      </c>
      <c r="C6" s="37"/>
    </row>
    <row r="7" spans="1:3" ht="43.5" customHeight="1" x14ac:dyDescent="0.25">
      <c r="A7" s="5" t="s">
        <v>110</v>
      </c>
      <c r="B7" s="37" t="str">
        <f>'GENERALES NOTA 322'!B6:C6</f>
        <v>LLAMADA EN GARANTIA</v>
      </c>
      <c r="C7" s="37"/>
    </row>
    <row r="8" spans="1:3" x14ac:dyDescent="0.25">
      <c r="A8" s="5" t="s">
        <v>119</v>
      </c>
      <c r="B8" s="37"/>
      <c r="C8" s="37"/>
    </row>
    <row r="9" spans="1:3" x14ac:dyDescent="0.25">
      <c r="A9" s="15" t="s">
        <v>53</v>
      </c>
      <c r="B9" s="86"/>
      <c r="C9" s="86"/>
    </row>
    <row r="10" spans="1:3" x14ac:dyDescent="0.25">
      <c r="A10" s="15" t="s">
        <v>120</v>
      </c>
      <c r="B10" s="37"/>
      <c r="C10" s="37"/>
    </row>
    <row r="11" spans="1:3" ht="30" x14ac:dyDescent="0.25">
      <c r="A11" s="15" t="s">
        <v>121</v>
      </c>
      <c r="B11" s="87"/>
      <c r="C11" s="54"/>
    </row>
    <row r="12" spans="1:3" ht="60" x14ac:dyDescent="0.25">
      <c r="A12" s="5" t="s">
        <v>65</v>
      </c>
      <c r="B12" s="37"/>
      <c r="C12" s="37"/>
    </row>
    <row r="13" spans="1:3" ht="60" x14ac:dyDescent="0.25">
      <c r="A13" s="5" t="s">
        <v>66</v>
      </c>
      <c r="B13" s="37"/>
      <c r="C13" s="37"/>
    </row>
    <row r="14" spans="1:3" x14ac:dyDescent="0.25">
      <c r="A14" s="5" t="s">
        <v>67</v>
      </c>
      <c r="B14" s="11"/>
      <c r="C14" s="11"/>
    </row>
    <row r="15" spans="1:3" x14ac:dyDescent="0.25">
      <c r="A15" s="15" t="s">
        <v>122</v>
      </c>
      <c r="B15" s="37"/>
      <c r="C15" s="37"/>
    </row>
    <row r="16" spans="1:3" x14ac:dyDescent="0.25">
      <c r="A16" s="11" t="s">
        <v>123</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28515625" bestFit="1" customWidth="1"/>
    <col min="5" max="5" width="42.7109375" bestFit="1" customWidth="1"/>
    <col min="7" max="7" width="26.42578125" customWidth="1"/>
  </cols>
  <sheetData>
    <row r="1" spans="1:12" x14ac:dyDescent="0.25">
      <c r="A1" s="8" t="s">
        <v>60</v>
      </c>
      <c r="B1" t="s">
        <v>32</v>
      </c>
      <c r="C1" s="8" t="s">
        <v>31</v>
      </c>
      <c r="D1" s="8" t="s">
        <v>61</v>
      </c>
      <c r="E1" s="3" t="s">
        <v>16</v>
      </c>
      <c r="F1" s="2" t="s">
        <v>59</v>
      </c>
      <c r="G1" s="2" t="s">
        <v>126</v>
      </c>
      <c r="H1" s="4">
        <v>0.7</v>
      </c>
      <c r="I1" t="s">
        <v>12</v>
      </c>
      <c r="J1" t="s">
        <v>82</v>
      </c>
      <c r="L1" t="s">
        <v>132</v>
      </c>
    </row>
    <row r="2" spans="1:12" x14ac:dyDescent="0.25">
      <c r="A2" t="s">
        <v>68</v>
      </c>
      <c r="B2" t="s">
        <v>33</v>
      </c>
      <c r="C2" t="s">
        <v>72</v>
      </c>
      <c r="D2" s="2" t="s">
        <v>62</v>
      </c>
      <c r="E2" s="1" t="s">
        <v>19</v>
      </c>
      <c r="F2" s="2" t="s">
        <v>57</v>
      </c>
      <c r="G2" s="2" t="s">
        <v>127</v>
      </c>
      <c r="H2" s="4">
        <v>0.25</v>
      </c>
      <c r="I2" t="s">
        <v>78</v>
      </c>
      <c r="J2" t="s">
        <v>83</v>
      </c>
      <c r="L2" t="s">
        <v>111</v>
      </c>
    </row>
    <row r="3" spans="1:12" x14ac:dyDescent="0.25">
      <c r="A3" t="s">
        <v>69</v>
      </c>
      <c r="C3" t="s">
        <v>73</v>
      </c>
      <c r="D3" s="2" t="s">
        <v>63</v>
      </c>
      <c r="E3" s="1" t="s">
        <v>20</v>
      </c>
      <c r="F3" s="2" t="s">
        <v>58</v>
      </c>
      <c r="G3" s="2" t="s">
        <v>128</v>
      </c>
      <c r="H3" s="4">
        <v>0.55000000000000004</v>
      </c>
      <c r="I3" t="s">
        <v>79</v>
      </c>
      <c r="J3" t="s">
        <v>84</v>
      </c>
    </row>
    <row r="4" spans="1:12" x14ac:dyDescent="0.25">
      <c r="A4" t="s">
        <v>70</v>
      </c>
      <c r="C4" t="s">
        <v>74</v>
      </c>
      <c r="E4" s="1" t="s">
        <v>21</v>
      </c>
      <c r="G4" s="2" t="s">
        <v>129</v>
      </c>
      <c r="H4" s="4">
        <v>0.15</v>
      </c>
      <c r="I4" t="s">
        <v>80</v>
      </c>
      <c r="J4" t="s">
        <v>85</v>
      </c>
    </row>
    <row r="5" spans="1:12" x14ac:dyDescent="0.25">
      <c r="A5" t="s">
        <v>71</v>
      </c>
      <c r="E5" s="1" t="s">
        <v>17</v>
      </c>
      <c r="G5" s="2" t="s">
        <v>130</v>
      </c>
      <c r="H5" s="4">
        <v>0.7</v>
      </c>
      <c r="I5" t="s">
        <v>81</v>
      </c>
      <c r="J5" t="s">
        <v>86</v>
      </c>
    </row>
    <row r="6" spans="1:12" x14ac:dyDescent="0.25">
      <c r="E6" s="1" t="s">
        <v>18</v>
      </c>
      <c r="G6" s="2" t="s">
        <v>131</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2024-06-05T21:55:15Z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