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Omar de Jesús Duque/"/>
    </mc:Choice>
  </mc:AlternateContent>
  <xr:revisionPtr revIDLastSave="0" documentId="8_{8F4CB470-FC8C-4FF1-AC89-3575FBBE7330}" xr6:coauthVersionLast="47" xr6:coauthVersionMax="47" xr10:uidLastSave="{00000000-0000-0000-0000-000000000000}"/>
  <bookViews>
    <workbookView xWindow="-103" yWindow="-103" windowWidth="16663" windowHeight="8743"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<sst xmlns="http://schemas.openxmlformats.org/spreadsheetml/2006/main" count="241" uniqueCount="171">
  <si>
    <t>SOLICITUD DE ANTECEDENTES -ABOGADO EXTERNO-</t>
  </si>
  <si>
    <t>Radicado(23 digitos)</t>
  </si>
  <si>
    <r>
      <t>66001-40-03-004-</t>
    </r>
    <r>
      <rPr>
        <b/>
        <sz val="11"/>
        <color theme="1"/>
        <rFont val="Calibri"/>
        <family val="2"/>
        <scheme val="minor"/>
      </rPr>
      <t>2022-00880-</t>
    </r>
    <r>
      <rPr>
        <sz val="11"/>
        <color theme="1"/>
        <rFont val="Calibri"/>
        <family val="2"/>
        <scheme val="minor"/>
      </rPr>
      <t>00</t>
    </r>
  </si>
  <si>
    <t>Juzgado</t>
  </si>
  <si>
    <t>JUZGADO CUARTO CIVIL MUNICIPAL DE PEREIRA</t>
  </si>
  <si>
    <t>Demandados</t>
  </si>
  <si>
    <r>
      <rPr>
        <b/>
        <sz val="11"/>
        <color theme="1"/>
        <rFont val="Calibri"/>
        <family val="2"/>
        <scheme val="minor"/>
      </rPr>
      <t>1. ALLIANZ SEGUROS S.A.</t>
    </r>
    <r>
      <rPr>
        <sz val="11"/>
        <color theme="1"/>
        <rFont val="Calibri"/>
        <family val="2"/>
        <scheme val="minor"/>
      </rPr>
      <t xml:space="preserve"> (ASEGURADORA vehículo IFN152)
</t>
    </r>
    <r>
      <rPr>
        <b/>
        <sz val="11"/>
        <color theme="1"/>
        <rFont val="Calibri"/>
        <family val="2"/>
        <scheme val="minor"/>
      </rPr>
      <t>2. JAVIER SANABRIA MEJIA,</t>
    </r>
    <r>
      <rPr>
        <sz val="11"/>
        <color theme="1"/>
        <rFont val="Calibri"/>
        <family val="2"/>
        <scheme val="minor"/>
      </rPr>
      <t xml:space="preserve"> C.C. No. 16.073.117 (PROPIETARIO vehículo IFN152 asegurado con Allianz).
</t>
    </r>
    <r>
      <rPr>
        <b/>
        <sz val="11"/>
        <color theme="1"/>
        <rFont val="Calibri"/>
        <family val="2"/>
        <scheme val="minor"/>
      </rPr>
      <t>3. MARIO SANABRIA TAPIAS,</t>
    </r>
    <r>
      <rPr>
        <sz val="11"/>
        <color theme="1"/>
        <rFont val="Calibri"/>
        <family val="2"/>
        <scheme val="minor"/>
      </rPr>
      <t xml:space="preserve"> C.C. No. 19.079.964(CONDUCTOR vehículo IFN152 asegurado con Allianz), 
</t>
    </r>
    <r>
      <rPr>
        <b/>
        <sz val="11"/>
        <color theme="1"/>
        <rFont val="Calibri"/>
        <family val="2"/>
        <scheme val="minor"/>
      </rPr>
      <t>4. EDGAR ROJAS ALVARADO</t>
    </r>
    <r>
      <rPr>
        <sz val="11"/>
        <color theme="1"/>
        <rFont val="Calibri"/>
        <family val="2"/>
        <scheme val="minor"/>
      </rPr>
      <t xml:space="preserve">, C.C. No. 80.400.631 (PROPIETARIO vehículo EYY134 asegurado con Seguros del Estado)
</t>
    </r>
    <r>
      <rPr>
        <b/>
        <sz val="11"/>
        <color theme="1"/>
        <rFont val="Calibri"/>
        <family val="2"/>
        <scheme val="minor"/>
      </rPr>
      <t xml:space="preserve">5. EDILBERTO PINILLA PEREZ, </t>
    </r>
    <r>
      <rPr>
        <sz val="11"/>
        <color theme="1"/>
        <rFont val="Calibri"/>
        <family val="2"/>
        <scheme val="minor"/>
      </rPr>
      <t xml:space="preserve">C.C. No. 11.305.810. (CONDUCTOR vehículo EYY134 asegurado con Seguros del Estado).
</t>
    </r>
    <r>
      <rPr>
        <b/>
        <sz val="11"/>
        <color theme="1"/>
        <rFont val="Calibri"/>
        <family val="2"/>
        <scheme val="minor"/>
      </rPr>
      <t xml:space="preserve">6. SEGUROS DEL ESTADO S.A. </t>
    </r>
    <r>
      <rPr>
        <sz val="11"/>
        <color theme="1"/>
        <rFont val="Calibri"/>
        <family val="2"/>
        <scheme val="minor"/>
      </rPr>
      <t xml:space="preserve">NIT 860.009.578-9 (ASEGURADORA vehículo EYY134)
</t>
    </r>
    <r>
      <rPr>
        <b/>
        <sz val="11"/>
        <color theme="1"/>
        <rFont val="Calibri"/>
        <family val="2"/>
        <scheme val="minor"/>
      </rPr>
      <t>7.VELOTAX LTDA</t>
    </r>
    <r>
      <rPr>
        <sz val="11"/>
        <color theme="1"/>
        <rFont val="Calibri"/>
        <family val="2"/>
        <scheme val="minor"/>
      </rPr>
      <t xml:space="preserve"> (AFILIADORA vehículo EYY134), NIT 890.700.189-6.</t>
    </r>
  </si>
  <si>
    <t xml:space="preserve">Demandante </t>
  </si>
  <si>
    <t xml:space="preserve">OMAR DE JESUS DUQUE AMAYA </t>
  </si>
  <si>
    <t>Tipo de vinculacion compañía</t>
  </si>
  <si>
    <t>DEMANDA DIRECTA</t>
  </si>
  <si>
    <t xml:space="preserve">Tipo de perjucio </t>
  </si>
  <si>
    <t>RCE DAÑOS MATERIALES</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</si>
  <si>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</si>
  <si>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</si>
  <si>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</si>
  <si>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</si>
  <si>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</si>
  <si>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</si>
  <si>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</si>
  <si>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</si>
  <si>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</si>
  <si>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</si>
  <si>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</si>
  <si>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</si>
  <si>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</si>
  <si>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</si>
  <si>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</si>
  <si>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</si>
  <si>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Ocupante vehículo</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</si>
  <si>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</si>
  <si>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</si>
  <si>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</si>
  <si>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</si>
  <si>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día 14 de marzo del 2020, en la vía Armenia Pereira kilómetro 28+950, el vehículo de placas IFN-152, de propiedad del señor JAVIER SANABRIA MEJIA y conducido por el señor MARIO SANABRIA TAPIAS, golpeó intempestivamente, la parte trasera del vehículo de placas PFL - 579 de propiedad del señor Omar de Jesús Duque, estando este en movimiento.
2. La colisión entre los vehículos antes mencionados, se presentó debido a que el vehículo tipo bus de servicio público, de placas EYY-134 afiliado a la empresa Velotax de propiedad del señor Edgar Rojas Alvarado y conducido por Edilberto Pinilla Pérez, golpeó al vehículo de placa IFN-152, y este finalmente golpeó en la parte trasera el vehículo de placa PFL-579 de propiedad del demandante. 
3. El IPAT establece como hipótesis del accidente la causal 121 -No mantener la distancia, atribuida al vehículo de placa IFN-152  y al vehículo de servicio público de placa EYY-134, por otro lado endilga la causal 119 – frenar bruscamente, atribuida al vehículo de placa PFL-579, de propiedad del demandante.
4. EL accionnate, dentro del escrito de la demanda, manifiesta haber formulado reclamación a la compañía Allianz Seguros S.A., por los hechos del litigio. Por lo sucedió, el accionante reclama unos perjuicios de índole material, por la suma de $11.014.500
</t>
  </si>
  <si>
    <t>Asegurado</t>
  </si>
  <si>
    <t>JAVIER SANABRIA MEJIA</t>
  </si>
  <si>
    <t>Nit Asegurado</t>
  </si>
  <si>
    <t>Placa vehículo asegurado (si aplica)</t>
  </si>
  <si>
    <t>IFN-152</t>
  </si>
  <si>
    <t>No. Póliza vinculada</t>
  </si>
  <si>
    <t>SE DESCONOCE</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</si>
  <si>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</si>
  <si>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</si>
  <si>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</si>
  <si>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</si>
  <si>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</si>
  <si>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90519515-APJ32135</t>
  </si>
  <si>
    <t>Demandado</t>
  </si>
  <si>
    <t>INTERVINIENTE</t>
  </si>
  <si>
    <t>PÓLIZA</t>
  </si>
  <si>
    <t>022029233 / 0</t>
  </si>
  <si>
    <t>AMPARO A AFECTAR</t>
  </si>
  <si>
    <t>RCE HOMICIDIO-LESION</t>
  </si>
  <si>
    <t>VALOR ASEGURADO</t>
  </si>
  <si>
    <t>DEDUCIBLE</t>
  </si>
  <si>
    <t>MODALIDAD</t>
  </si>
  <si>
    <t>OCURRENCIA</t>
  </si>
  <si>
    <t xml:space="preserve">VIGENCIA </t>
  </si>
  <si>
    <t>01/01/2020 hasta las 24:00 horas del 31/12/2020.</t>
  </si>
  <si>
    <t xml:space="preserve">SINIESTRO DENTRO DE LA VIGENCIA? </t>
  </si>
  <si>
    <t>SI</t>
  </si>
  <si>
    <t>CARTERA A DÍA</t>
  </si>
  <si>
    <t>COASEGURO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</si>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</sst>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2433171</xdr:colOff>
      <xdr:row>74</xdr:row>
      <xdr:rowOff>59990</xdr:rowOff>
    </xdr:to>
    <xdr:pic>
      <xdr:nvPicPr>
        <xdr:cNvPr id="2" name="Imagen 1">
          <a:extLst>
            <a:ext uri="{FF2B5EF4-FFF2-40B4-BE49-F238E27FC236}">
              <a16:creationId xmlns:a16="http://schemas.microsoft.com/office/drawing/2014/main" id="{6329842D-1F61-C62B-7669-E6FF6241CA34}"/>
            </a:ext>
          </a:extLst>
        </xdr:cNvPr>
        <xdr:cNvPicPr>
          <a:picLocks noChangeAspect="1"/>
        </xdr:cNvPicPr>
      </xdr:nvPicPr>
      <xdr:blipFill>
        <a:blip xmlns:r="http://schemas.openxmlformats.org/officeDocument/2006/relationships" r:embed="rId1"/>
        <a:stretch>
          <a:fillRect/>
        </a:stretch>
      </xdr:blipFill>
      <xdr:spPr>
        <a:xfrm>
          <a:off x="0" y="9312729"/>
          <a:ext cx="8180828" cy="45013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mardu04@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7" zoomScaleNormal="100" workbookViewId="0">
      <selection activeCell="B17" sqref="B17:C17"/>
    </sheetView>
  </sheetViews>
  <sheetFormatPr defaultColWidth="0" defaultRowHeight="14.65"/>
  <cols>
    <col min="1" max="1" width="53.5703125" style="8" customWidth="1"/>
    <col min="2" max="2" width="55.140625" style="8" customWidth="1"/>
    <col min="3" max="3" width="19.140625" style="8" customWidth="1"/>
    <col min="4" max="16384" width="11.42578125" style="2" hidden="1"/>
  </cols>
  <sheetData>
    <row r="1" spans="1:3" ht="18.399999999999999">
      <c r="A1" s="55" t="s">
        <v>0</v>
      </c>
      <c r="B1" s="55"/>
      <c r="C1" s="55"/>
    </row>
    <row r="2" spans="1:3">
      <c r="A2" s="5" t="s">
        <v>1</v>
      </c>
      <c r="B2" s="60" t="s">
        <v>2</v>
      </c>
      <c r="C2" s="61"/>
    </row>
    <row r="3" spans="1:3">
      <c r="A3" s="5" t="s">
        <v>3</v>
      </c>
      <c r="B3" s="56" t="s">
        <v>4</v>
      </c>
      <c r="C3" s="57"/>
    </row>
    <row r="4" spans="1:3" ht="173.25" customHeight="1">
      <c r="A4" s="5" t="s">
        <v>5</v>
      </c>
      <c r="B4" s="62" t="s">
        <v>6</v>
      </c>
      <c r="C4" s="57"/>
    </row>
    <row r="5" spans="1:3" ht="21" customHeight="1">
      <c r="A5" s="5" t="s">
        <v>7</v>
      </c>
      <c r="B5" s="56" t="s">
        <v>8</v>
      </c>
      <c r="C5" s="57"/>
    </row>
    <row r="6" spans="1:3">
      <c r="A6" s="5" t="s">
        <v>9</v>
      </c>
      <c r="B6" s="50" t="s">
        <v>10</v>
      </c>
      <c r="C6" s="50"/>
    </row>
    <row r="7" spans="1:3">
      <c r="A7" s="27" t="s">
        <v>11</v>
      </c>
      <c r="B7" s="56" t="s">
        <v>12</v>
      </c>
      <c r="C7" s="57"/>
    </row>
    <row r="8" spans="1:3" ht="33" customHeight="1">
      <c r="A8" s="28" t="s">
        <v>13</v>
      </c>
      <c r="B8" s="50" t="s">
        <v>14</v>
      </c>
      <c r="C8" s="50"/>
    </row>
    <row r="9" spans="1:3">
      <c r="A9" s="28" t="s">
        <v>15</v>
      </c>
      <c r="B9" s="64" t="s">
        <v>14</v>
      </c>
      <c r="C9" s="50"/>
    </row>
    <row r="10" spans="1:3">
      <c r="A10" s="28" t="s">
        <v>16</v>
      </c>
      <c r="B10" s="48" t="s">
        <v>14</v>
      </c>
      <c r="C10" s="48"/>
    </row>
    <row r="11" spans="1:3" ht="18" customHeight="1">
      <c r="A11" s="29" t="s">
        <v>17</v>
      </c>
      <c r="B11" s="48" t="s">
        <v>14</v>
      </c>
      <c r="C11" s="48"/>
    </row>
    <row r="12" spans="1:3" ht="22.5" customHeight="1">
      <c r="A12" s="5" t="s">
        <v>18</v>
      </c>
      <c r="B12" s="49" t="s">
        <v>14</v>
      </c>
      <c r="C12" s="48"/>
    </row>
    <row r="13" spans="1:3">
      <c r="A13" s="5" t="s">
        <v>19</v>
      </c>
      <c r="B13" s="50" t="s">
        <v>14</v>
      </c>
      <c r="C13" s="50"/>
    </row>
    <row r="14" spans="1:3">
      <c r="A14" s="5" t="s">
        <v>20</v>
      </c>
      <c r="B14" s="51" t="s">
        <v>14</v>
      </c>
      <c r="C14" s="50"/>
    </row>
    <row r="15" spans="1:3">
      <c r="A15" s="5" t="s">
        <v>21</v>
      </c>
      <c r="B15" s="50" t="s">
        <v>14</v>
      </c>
      <c r="C15" s="50"/>
    </row>
    <row r="16" spans="1:3">
      <c r="A16" s="5" t="s">
        <v>22</v>
      </c>
      <c r="B16" s="50" t="s">
        <v>14</v>
      </c>
      <c r="C16" s="50"/>
    </row>
    <row r="17" spans="1:3" ht="15" customHeight="1">
      <c r="A17" s="5" t="s">
        <v>23</v>
      </c>
      <c r="B17" s="48" t="s">
        <v>24</v>
      </c>
      <c r="C17" s="48"/>
    </row>
    <row r="18" spans="1:3">
      <c r="A18" s="5" t="s">
        <v>25</v>
      </c>
      <c r="B18" s="48" t="s">
        <v>14</v>
      </c>
      <c r="C18" s="48"/>
    </row>
    <row r="19" spans="1:3" ht="18.75" customHeight="1">
      <c r="A19" s="5" t="s">
        <v>26</v>
      </c>
      <c r="B19" s="58" t="s">
        <v>14</v>
      </c>
      <c r="C19" s="59"/>
    </row>
    <row r="20" spans="1:3">
      <c r="A20" s="5" t="s">
        <v>27</v>
      </c>
      <c r="B20" s="50">
        <v>0</v>
      </c>
      <c r="C20" s="50"/>
    </row>
    <row r="21" spans="1:3" ht="17.25" customHeight="1">
      <c r="A21" s="5" t="s">
        <v>28</v>
      </c>
      <c r="B21" s="48" t="s">
        <v>29</v>
      </c>
      <c r="C21" s="48"/>
    </row>
    <row r="22" spans="1:3">
      <c r="A22" s="28" t="s">
        <v>30</v>
      </c>
      <c r="B22" s="47">
        <v>43904</v>
      </c>
      <c r="C22" s="44"/>
    </row>
    <row r="23" spans="1:3">
      <c r="A23" s="28" t="s">
        <v>31</v>
      </c>
      <c r="B23" s="46">
        <v>44082</v>
      </c>
      <c r="C23" s="44"/>
    </row>
    <row r="24" spans="1:3">
      <c r="A24" s="28" t="s">
        <v>32</v>
      </c>
      <c r="B24" s="46">
        <v>44186</v>
      </c>
      <c r="C24" s="44"/>
    </row>
    <row r="25" spans="1:3">
      <c r="A25" s="63" t="s">
        <v>33</v>
      </c>
      <c r="B25" s="44" t="s">
        <v>34</v>
      </c>
      <c r="C25" s="45"/>
    </row>
    <row r="26" spans="1:3">
      <c r="A26" s="63"/>
      <c r="B26" s="45"/>
      <c r="C26" s="45"/>
    </row>
    <row r="27" spans="1:3" ht="135.75" customHeight="1">
      <c r="A27" s="63"/>
      <c r="B27" s="45"/>
      <c r="C27" s="45"/>
    </row>
    <row r="28" spans="1:3">
      <c r="A28" s="28" t="s">
        <v>35</v>
      </c>
      <c r="B28" s="45" t="s">
        <v>36</v>
      </c>
      <c r="C28" s="45"/>
    </row>
    <row r="29" spans="1:3">
      <c r="A29" s="28" t="s">
        <v>37</v>
      </c>
      <c r="B29" s="52">
        <v>16073117</v>
      </c>
      <c r="C29" s="45"/>
    </row>
    <row r="30" spans="1:3">
      <c r="A30" s="28" t="s">
        <v>38</v>
      </c>
      <c r="B30" s="45" t="s">
        <v>39</v>
      </c>
      <c r="C30" s="45"/>
    </row>
    <row r="31" spans="1:3">
      <c r="A31" s="28" t="s">
        <v>40</v>
      </c>
      <c r="B31" s="45" t="s">
        <v>41</v>
      </c>
      <c r="C31" s="45"/>
    </row>
    <row r="32" spans="1:3">
      <c r="A32" s="28" t="s">
        <v>42</v>
      </c>
      <c r="B32" s="53">
        <v>44880</v>
      </c>
      <c r="C32" s="54"/>
    </row>
    <row r="33" spans="1:3">
      <c r="A33" s="5" t="s">
        <v>43</v>
      </c>
      <c r="B33" s="51">
        <v>45245</v>
      </c>
      <c r="C33" s="51"/>
    </row>
    <row r="34" spans="1:3" ht="43.7">
      <c r="A34" s="5" t="s">
        <v>44</v>
      </c>
      <c r="B34" s="51">
        <v>45257</v>
      </c>
      <c r="C34" s="50"/>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display="omardu04@hotmail.com"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abSelected="1" topLeftCell="A47" zoomScaleNormal="100" workbookViewId="0">
      <selection activeCell="A51" sqref="A51"/>
    </sheetView>
  </sheetViews>
  <sheetFormatPr defaultColWidth="0" defaultRowHeight="14.65"/>
  <cols>
    <col min="1" max="1" width="49.85546875" customWidth="1"/>
    <col min="2" max="2" width="31.42578125" customWidth="1"/>
    <col min="3" max="3" width="90.140625" customWidth="1"/>
    <col min="4" max="16384" width="11.42578125" hidden="1"/>
  </cols>
  <sheetData>
    <row r="1" spans="1:3" ht="18.399999999999999">
      <c r="A1" s="65" t="s">
        <v>45</v>
      </c>
      <c r="B1" s="65"/>
      <c r="C1" s="65"/>
    </row>
    <row r="2" spans="1:3" ht="15.75" customHeight="1">
      <c r="A2" s="20" t="s">
        <v>46</v>
      </c>
      <c r="B2" s="66" t="s">
        <v>47</v>
      </c>
      <c r="C2" s="67"/>
    </row>
    <row r="3" spans="1:3" s="2" customFormat="1">
      <c r="A3" s="5" t="s">
        <v>1</v>
      </c>
      <c r="B3" s="50" t="str">
        <f>'AUTOS  NOTA 322'!B2:C2</f>
        <v>66001-40-03-004-2022-00880-00</v>
      </c>
      <c r="C3" s="50"/>
    </row>
    <row r="4" spans="1:3" s="2" customFormat="1">
      <c r="A4" s="5" t="s">
        <v>3</v>
      </c>
      <c r="B4" s="50" t="str">
        <f>'AUTOS  NOTA 322'!B3:C3</f>
        <v>JUZGADO CUARTO CIVIL MUNICIPAL DE PEREIRA</v>
      </c>
      <c r="C4" s="50"/>
    </row>
    <row r="5" spans="1:3" s="2" customFormat="1">
      <c r="A5" s="5" t="s">
        <v>48</v>
      </c>
      <c r="B5" s="50" t="str">
        <f>'AUTOS  NOTA 322'!B4:C4</f>
        <v>1. ALLIANZ SEGUROS S.A. (ASEGURADORA vehículo IFN152)
2. JAVIER SANABRIA MEJIA, C.C. No. 16.073.117 (PROPIETARIO vehículo IFN152 asegurado con Allianz).
3. MARIO SANABRIA TAPIAS, C.C. No. 19.079.964(CONDUCTOR vehículo IFN152 asegurado con Allianz), 
4. EDGAR ROJAS ALVARADO, C.C. No. 80.400.631 (PROPIETARIO vehículo EYY134 asegurado con Seguros del Estado)
5. EDILBERTO PINILLA PEREZ, C.C. No. 11.305.810. (CONDUCTOR vehículo EYY134 asegurado con Seguros del Estado).
6. SEGUROS DEL ESTADO S.A. NIT 860.009.578-9 (ASEGURADORA vehículo EYY134)
7.VELOTAX LTDA (AFILIADORA vehículo EYY134), NIT 890.700.189-6.</v>
      </c>
      <c r="C5" s="50"/>
    </row>
    <row r="6" spans="1:3" s="2" customFormat="1">
      <c r="A6" s="5" t="s">
        <v>7</v>
      </c>
      <c r="B6" s="50" t="str">
        <f>'AUTOS  NOTA 322'!B5:C5</f>
        <v xml:space="preserve">OMAR DE JESUS DUQUE AMAYA </v>
      </c>
      <c r="C6" s="50"/>
    </row>
    <row r="7" spans="1:3" s="2" customFormat="1">
      <c r="A7" s="5" t="s">
        <v>9</v>
      </c>
      <c r="B7" s="50" t="str">
        <f>'AUTOS  NOTA 322'!B6:C6</f>
        <v>DEMANDA DIRECTA</v>
      </c>
      <c r="C7" s="50"/>
    </row>
    <row r="8" spans="1:3" s="2" customFormat="1">
      <c r="A8" s="31" t="s">
        <v>49</v>
      </c>
      <c r="B8" s="50" t="str">
        <f>'AUTOS  NOTA 322'!B7:C8</f>
        <v>N/A</v>
      </c>
      <c r="C8" s="50"/>
    </row>
    <row r="9" spans="1:3">
      <c r="A9" s="20" t="s">
        <v>50</v>
      </c>
      <c r="B9" s="50" t="s">
        <v>51</v>
      </c>
      <c r="C9" s="50"/>
    </row>
    <row r="10" spans="1:3">
      <c r="A10" s="20" t="s">
        <v>52</v>
      </c>
      <c r="B10" s="50" t="s">
        <v>53</v>
      </c>
      <c r="C10" s="50"/>
    </row>
    <row r="11" spans="1:3">
      <c r="A11" s="20" t="s">
        <v>54</v>
      </c>
      <c r="B11" s="80">
        <v>4000000000</v>
      </c>
      <c r="C11" s="81"/>
    </row>
    <row r="12" spans="1:3">
      <c r="A12" s="20" t="s">
        <v>55</v>
      </c>
      <c r="B12" s="80">
        <v>0</v>
      </c>
      <c r="C12" s="81"/>
    </row>
    <row r="13" spans="1:3">
      <c r="A13" s="20" t="s">
        <v>56</v>
      </c>
      <c r="B13" s="56" t="s">
        <v>57</v>
      </c>
      <c r="C13" s="57"/>
    </row>
    <row r="14" spans="1:3">
      <c r="A14" s="20" t="s">
        <v>58</v>
      </c>
      <c r="B14" s="48" t="s">
        <v>59</v>
      </c>
      <c r="C14" s="50"/>
    </row>
    <row r="15" spans="1:3">
      <c r="A15" s="20" t="s">
        <v>60</v>
      </c>
      <c r="B15" s="50" t="s">
        <v>61</v>
      </c>
      <c r="C15" s="50"/>
    </row>
    <row r="16" spans="1:3">
      <c r="A16" s="20" t="s">
        <v>62</v>
      </c>
      <c r="B16" s="50" t="s">
        <v>61</v>
      </c>
      <c r="C16" s="50"/>
    </row>
    <row r="17" spans="1:3">
      <c r="A17" s="82" t="s">
        <v>63</v>
      </c>
      <c r="B17" s="50"/>
      <c r="C17" s="50"/>
    </row>
    <row r="18" spans="1:3">
      <c r="A18" s="83"/>
      <c r="B18" s="10" t="s">
        <v>64</v>
      </c>
      <c r="C18" s="10" t="s">
        <v>65</v>
      </c>
    </row>
    <row r="19" spans="1:3">
      <c r="A19" s="83"/>
      <c r="B19" s="6" t="s">
        <v>66</v>
      </c>
      <c r="C19" s="6"/>
    </row>
    <row r="20" spans="1:3">
      <c r="A20" s="83"/>
      <c r="B20" s="6"/>
      <c r="C20" s="6"/>
    </row>
    <row r="21" spans="1:3">
      <c r="A21" s="84"/>
      <c r="B21" s="6"/>
      <c r="C21" s="6"/>
    </row>
    <row r="22" spans="1:3">
      <c r="A22" s="20" t="s">
        <v>67</v>
      </c>
      <c r="B22" s="50" t="s">
        <v>68</v>
      </c>
      <c r="C22" s="50"/>
    </row>
    <row r="23" spans="1:3">
      <c r="A23" s="20" t="s">
        <v>69</v>
      </c>
      <c r="B23" s="66" t="s">
        <v>68</v>
      </c>
      <c r="C23" s="67"/>
    </row>
    <row r="24" spans="1:3">
      <c r="A24" s="20" t="s">
        <v>70</v>
      </c>
      <c r="B24" s="50" t="s">
        <v>71</v>
      </c>
      <c r="C24" s="50"/>
    </row>
    <row r="25" spans="1:3">
      <c r="A25" s="20" t="s">
        <v>72</v>
      </c>
      <c r="B25" s="50" t="s">
        <v>68</v>
      </c>
      <c r="C25" s="50"/>
    </row>
    <row r="26" spans="1:3">
      <c r="A26" s="20" t="s">
        <v>73</v>
      </c>
      <c r="B26" s="50">
        <v>0</v>
      </c>
      <c r="C26" s="50"/>
    </row>
    <row r="27" spans="1:3">
      <c r="A27" s="19" t="s">
        <v>74</v>
      </c>
      <c r="B27" s="50" t="s">
        <v>68</v>
      </c>
      <c r="C27" s="50"/>
    </row>
    <row r="28" spans="1:3">
      <c r="A28" s="68" t="s">
        <v>75</v>
      </c>
      <c r="B28" s="68"/>
      <c r="C28" s="68"/>
    </row>
    <row r="29" spans="1:3">
      <c r="A29" s="78" t="s">
        <v>76</v>
      </c>
      <c r="B29" s="79"/>
      <c r="C29" s="11" t="s">
        <v>77</v>
      </c>
    </row>
    <row r="30" spans="1:3">
      <c r="A30" s="78" t="s">
        <v>78</v>
      </c>
      <c r="B30" s="79"/>
      <c r="C30" s="11" t="s">
        <v>77</v>
      </c>
    </row>
    <row r="31" spans="1:3">
      <c r="A31" s="78" t="s">
        <v>79</v>
      </c>
      <c r="B31" s="79"/>
      <c r="C31" s="12" t="s">
        <v>77</v>
      </c>
    </row>
    <row r="32" spans="1:3">
      <c r="A32" s="78" t="s">
        <v>80</v>
      </c>
      <c r="B32" s="79"/>
      <c r="C32" s="11" t="s">
        <v>77</v>
      </c>
    </row>
    <row r="33" spans="1:3">
      <c r="A33" s="78" t="s">
        <v>81</v>
      </c>
      <c r="B33" s="79"/>
      <c r="C33" s="11"/>
    </row>
    <row r="34" spans="1:3">
      <c r="A34" s="78" t="s">
        <v>82</v>
      </c>
      <c r="B34" s="79"/>
      <c r="C34" s="13"/>
    </row>
    <row r="35" spans="1:3">
      <c r="A35" s="69" t="s">
        <v>83</v>
      </c>
      <c r="B35" s="70"/>
      <c r="C35" s="14"/>
    </row>
    <row r="36" spans="1:3">
      <c r="A36" s="69" t="s">
        <v>84</v>
      </c>
      <c r="B36" s="70"/>
      <c r="C36" s="15"/>
    </row>
    <row r="37" spans="1:3">
      <c r="A37" s="71" t="s">
        <v>85</v>
      </c>
      <c r="B37" s="72"/>
      <c r="C37" s="15"/>
    </row>
    <row r="38" spans="1:3">
      <c r="A38" s="73"/>
      <c r="B38" s="74"/>
      <c r="C38" s="15"/>
    </row>
    <row r="39" spans="1:3">
      <c r="A39" s="75"/>
      <c r="B39" s="76"/>
      <c r="C39" s="15"/>
    </row>
    <row r="40" spans="1:3">
      <c r="A40" s="77" t="s">
        <v>86</v>
      </c>
      <c r="B40" s="77"/>
      <c r="C40" s="77"/>
    </row>
    <row r="41" spans="1:3">
      <c r="A41" s="17" t="s">
        <v>87</v>
      </c>
      <c r="B41" s="18"/>
      <c r="C41" s="15"/>
    </row>
    <row r="42" spans="1:3">
      <c r="A42" s="69" t="s">
        <v>88</v>
      </c>
      <c r="B42" s="70"/>
      <c r="C42" s="15"/>
    </row>
    <row r="43" spans="1:3">
      <c r="A43" s="69" t="s">
        <v>89</v>
      </c>
      <c r="B43" s="70"/>
      <c r="C43" s="15"/>
    </row>
    <row r="44" spans="1:3">
      <c r="A44" s="17" t="s">
        <v>90</v>
      </c>
      <c r="B44" s="18"/>
      <c r="C44" s="15"/>
    </row>
    <row r="45" spans="1:3">
      <c r="A45" s="17" t="s">
        <v>91</v>
      </c>
      <c r="B45" s="18"/>
      <c r="C45" s="15"/>
    </row>
    <row r="46" spans="1:3">
      <c r="A46" s="69" t="s">
        <v>92</v>
      </c>
      <c r="B46" s="70"/>
      <c r="C46" s="15"/>
    </row>
    <row r="47" spans="1:3">
      <c r="A47" s="17" t="s">
        <v>93</v>
      </c>
      <c r="B47" s="16"/>
      <c r="C47" s="15"/>
    </row>
    <row r="48" spans="1:3">
      <c r="A48" s="69" t="s">
        <v>94</v>
      </c>
      <c r="B48" s="70"/>
      <c r="C48" s="15"/>
    </row>
    <row r="49" spans="1:3">
      <c r="A49" s="69" t="s">
        <v>95</v>
      </c>
      <c r="B49" s="70"/>
      <c r="C49" s="15"/>
    </row>
    <row r="50" spans="1:3">
      <c r="A50" s="69" t="s">
        <v>85</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zoomScale="115" zoomScaleNormal="115" workbookViewId="0">
      <selection activeCell="C38" sqref="C38"/>
    </sheetView>
  </sheetViews>
  <sheetFormatPr defaultColWidth="0" defaultRowHeight="14.6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399999999999999">
      <c r="A1" s="65" t="s">
        <v>96</v>
      </c>
      <c r="B1" s="65"/>
      <c r="C1" s="65"/>
    </row>
    <row r="2" spans="1:9" ht="15" customHeight="1">
      <c r="A2" s="35" t="s">
        <v>46</v>
      </c>
      <c r="B2" s="89" t="str">
        <f>'AUTOS NOTA 321'!B2:C2</f>
        <v>90519515-APJ32135</v>
      </c>
      <c r="C2" s="90"/>
    </row>
    <row r="3" spans="1:9">
      <c r="A3" s="36" t="s">
        <v>1</v>
      </c>
      <c r="B3" s="93" t="str">
        <f>'AUTOS  NOTA 322'!B2:C2</f>
        <v>66001-40-03-004-2022-00880-00</v>
      </c>
      <c r="C3" s="93"/>
    </row>
    <row r="4" spans="1:9">
      <c r="A4" s="36" t="s">
        <v>3</v>
      </c>
      <c r="B4" s="93" t="str">
        <f>'AUTOS  NOTA 322'!B3:C3</f>
        <v>JUZGADO CUARTO CIVIL MUNICIPAL DE PEREIRA</v>
      </c>
      <c r="C4" s="93"/>
    </row>
    <row r="5" spans="1:9">
      <c r="A5" s="36" t="s">
        <v>48</v>
      </c>
      <c r="B5" s="93" t="str">
        <f>'AUTOS  NOTA 322'!B4:C4</f>
        <v>1. ALLIANZ SEGUROS S.A. (ASEGURADORA vehículo IFN152)
2. JAVIER SANABRIA MEJIA, C.C. No. 16.073.117 (PROPIETARIO vehículo IFN152 asegurado con Allianz).
3. MARIO SANABRIA TAPIAS, C.C. No. 19.079.964(CONDUCTOR vehículo IFN152 asegurado con Allianz), 
4. EDGAR ROJAS ALVARADO, C.C. No. 80.400.631 (PROPIETARIO vehículo EYY134 asegurado con Seguros del Estado)
5. EDILBERTO PINILLA PEREZ, C.C. No. 11.305.810. (CONDUCTOR vehículo EYY134 asegurado con Seguros del Estado).
6. SEGUROS DEL ESTADO S.A. NIT 860.009.578-9 (ASEGURADORA vehículo EYY134)
7.VELOTAX LTDA (AFILIADORA vehículo EYY134), NIT 890.700.189-6.</v>
      </c>
      <c r="C5" s="93"/>
    </row>
    <row r="6" spans="1:9" ht="15" customHeight="1">
      <c r="A6" s="36" t="s">
        <v>7</v>
      </c>
      <c r="B6" s="93" t="str">
        <f>'AUTOS  NOTA 322'!B5:C5</f>
        <v xml:space="preserve">OMAR DE JESUS DUQUE AMAYA </v>
      </c>
      <c r="C6" s="93"/>
    </row>
    <row r="7" spans="1:9">
      <c r="A7" s="36" t="s">
        <v>9</v>
      </c>
      <c r="B7" s="93" t="str">
        <f>'AUTOS  NOTA 322'!B6:C6</f>
        <v>DEMANDA DIRECTA</v>
      </c>
      <c r="C7" s="93"/>
    </row>
    <row r="8" spans="1:9">
      <c r="A8" s="38" t="s">
        <v>49</v>
      </c>
      <c r="B8" s="93" t="str">
        <f>'AUTOS  NOTA 322'!B7:C8</f>
        <v>N/A</v>
      </c>
      <c r="C8" s="93"/>
    </row>
    <row r="9" spans="1:9" ht="29.1">
      <c r="A9" s="36" t="s">
        <v>97</v>
      </c>
      <c r="B9" s="87">
        <f>SUM(C11,C12,C14,C15,C17)</f>
        <v>0</v>
      </c>
      <c r="C9" s="88"/>
    </row>
    <row r="10" spans="1:9">
      <c r="A10" s="94" t="s">
        <v>98</v>
      </c>
      <c r="B10" s="91" t="s">
        <v>99</v>
      </c>
      <c r="C10" s="92"/>
    </row>
    <row r="11" spans="1:9">
      <c r="A11" s="94"/>
      <c r="B11" s="37" t="s">
        <v>100</v>
      </c>
      <c r="C11" s="32"/>
    </row>
    <row r="12" spans="1:9">
      <c r="A12" s="94"/>
      <c r="B12" s="37" t="s">
        <v>101</v>
      </c>
      <c r="C12" s="32"/>
    </row>
    <row r="13" spans="1:9">
      <c r="A13" s="94"/>
      <c r="B13" s="91"/>
      <c r="C13" s="92"/>
    </row>
    <row r="14" spans="1:9">
      <c r="A14" s="94"/>
      <c r="B14" s="37" t="s">
        <v>102</v>
      </c>
      <c r="C14" s="40"/>
    </row>
    <row r="15" spans="1:9">
      <c r="A15" s="94"/>
      <c r="B15" s="37" t="s">
        <v>103</v>
      </c>
      <c r="C15" s="40"/>
      <c r="E15" t="s">
        <v>104</v>
      </c>
      <c r="F15" s="22">
        <v>0.7</v>
      </c>
    </row>
    <row r="16" spans="1:9">
      <c r="A16" s="94"/>
      <c r="B16" s="91" t="s">
        <v>105</v>
      </c>
      <c r="C16" s="92"/>
      <c r="E16" t="s">
        <v>106</v>
      </c>
      <c r="F16" s="23">
        <v>0.3</v>
      </c>
      <c r="I16" s="25"/>
    </row>
    <row r="17" spans="1:9">
      <c r="A17" s="94"/>
      <c r="B17" s="37"/>
      <c r="C17" s="41"/>
      <c r="F17" s="26"/>
      <c r="I17" s="25"/>
    </row>
    <row r="18" spans="1:9" ht="23.25" customHeight="1">
      <c r="A18" s="39" t="s">
        <v>107</v>
      </c>
      <c r="B18" s="89" t="s">
        <v>104</v>
      </c>
      <c r="C18" s="90"/>
    </row>
    <row r="19" spans="1:9" ht="58.35">
      <c r="A19" s="36" t="s">
        <v>108</v>
      </c>
      <c r="B19" s="101"/>
      <c r="C19" s="102"/>
    </row>
    <row r="20" spans="1:9" ht="15" customHeight="1">
      <c r="A20" s="21" t="s">
        <v>109</v>
      </c>
      <c r="B20" s="98">
        <f>((C22+C23+C25+C26+C30+C28+C32+C34+C29+C33)-C37)*C36*C38</f>
        <v>0</v>
      </c>
      <c r="C20" s="98"/>
    </row>
    <row r="21" spans="1:9">
      <c r="A21" s="7" t="s">
        <v>110</v>
      </c>
      <c r="B21" s="103" t="s">
        <v>99</v>
      </c>
      <c r="C21" s="104"/>
    </row>
    <row r="22" spans="1:9">
      <c r="A22" s="85"/>
      <c r="B22" s="37" t="s">
        <v>100</v>
      </c>
      <c r="C22" s="32">
        <v>0</v>
      </c>
    </row>
    <row r="23" spans="1:9">
      <c r="A23" s="86"/>
      <c r="B23" s="37" t="s">
        <v>101</v>
      </c>
      <c r="C23" s="32">
        <v>0</v>
      </c>
    </row>
    <row r="24" spans="1:9">
      <c r="A24" s="86"/>
      <c r="B24" s="91" t="s">
        <v>111</v>
      </c>
      <c r="C24" s="92"/>
    </row>
    <row r="25" spans="1:9">
      <c r="A25" s="86"/>
      <c r="B25" s="37" t="s">
        <v>102</v>
      </c>
      <c r="C25" s="32">
        <v>0</v>
      </c>
    </row>
    <row r="26" spans="1:9" ht="29.1" customHeight="1">
      <c r="A26" s="86"/>
      <c r="B26" s="37" t="s">
        <v>112</v>
      </c>
      <c r="C26" s="32">
        <v>0</v>
      </c>
    </row>
    <row r="27" spans="1:9">
      <c r="A27" s="86"/>
      <c r="B27" s="91" t="s">
        <v>12</v>
      </c>
      <c r="C27" s="92"/>
    </row>
    <row r="28" spans="1:9">
      <c r="A28" s="86"/>
      <c r="B28" s="37" t="s">
        <v>113</v>
      </c>
      <c r="C28" s="32">
        <v>0</v>
      </c>
    </row>
    <row r="29" spans="1:9">
      <c r="A29" s="86"/>
      <c r="B29" s="37" t="s">
        <v>100</v>
      </c>
      <c r="C29" s="32">
        <v>0</v>
      </c>
    </row>
    <row r="30" spans="1:9">
      <c r="A30" s="86"/>
      <c r="B30" s="37" t="s">
        <v>101</v>
      </c>
      <c r="C30" s="32">
        <v>0</v>
      </c>
    </row>
    <row r="31" spans="1:9">
      <c r="A31" s="86"/>
      <c r="B31" s="91" t="s">
        <v>114</v>
      </c>
      <c r="C31" s="92"/>
    </row>
    <row r="32" spans="1:9">
      <c r="A32" s="86"/>
      <c r="B32" s="37"/>
      <c r="C32" s="32"/>
    </row>
    <row r="33" spans="1:3">
      <c r="A33" s="86"/>
      <c r="B33" s="37" t="s">
        <v>100</v>
      </c>
      <c r="C33" s="32">
        <v>0</v>
      </c>
    </row>
    <row r="34" spans="1:3">
      <c r="A34" s="86"/>
      <c r="B34" s="37" t="s">
        <v>101</v>
      </c>
      <c r="C34" s="32">
        <v>0</v>
      </c>
    </row>
    <row r="35" spans="1:3">
      <c r="A35" s="86"/>
      <c r="B35" s="91" t="s">
        <v>115</v>
      </c>
      <c r="C35" s="92"/>
    </row>
    <row r="36" spans="1:3">
      <c r="A36" s="86"/>
      <c r="B36" s="37" t="s">
        <v>116</v>
      </c>
      <c r="C36" s="33">
        <v>1</v>
      </c>
    </row>
    <row r="37" spans="1:3">
      <c r="A37" s="86"/>
      <c r="B37" s="37" t="s">
        <v>55</v>
      </c>
      <c r="C37" s="34">
        <v>0</v>
      </c>
    </row>
    <row r="38" spans="1:3">
      <c r="A38" s="86"/>
      <c r="B38" s="37" t="s">
        <v>117</v>
      </c>
      <c r="C38" s="33">
        <v>1</v>
      </c>
    </row>
    <row r="39" spans="1:3">
      <c r="A39" s="24" t="s">
        <v>118</v>
      </c>
      <c r="B39" s="98">
        <f>IFERROR(B20*(VLOOKUP(B18,E15:F17,2,0)),16666)</f>
        <v>0</v>
      </c>
      <c r="C39" s="98"/>
    </row>
    <row r="40" spans="1:3" ht="93" customHeight="1">
      <c r="A40" s="36" t="s">
        <v>119</v>
      </c>
      <c r="B40" s="99"/>
      <c r="C40" s="100"/>
    </row>
    <row r="41" spans="1:3" ht="211.5" customHeight="1">
      <c r="A41" s="36" t="s">
        <v>120</v>
      </c>
      <c r="B41" s="96"/>
      <c r="C41" s="97"/>
    </row>
    <row r="42" spans="1:3" ht="26.1" customHeight="1">
      <c r="A42" s="43" t="s">
        <v>121</v>
      </c>
      <c r="B42" s="43"/>
      <c r="C42" s="43"/>
    </row>
    <row r="43" spans="1:3">
      <c r="A43" s="42" t="s">
        <v>122</v>
      </c>
      <c r="B43" s="95"/>
      <c r="C43" s="95"/>
    </row>
    <row r="44" spans="1:3" ht="41.1" customHeight="1">
      <c r="A44" s="42" t="s">
        <v>123</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defaultColWidth="11.42578125" defaultRowHeight="14.6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defaultColWidth="0" defaultRowHeight="14.65"/>
  <cols>
    <col min="1" max="1" width="37" customWidth="1"/>
    <col min="2" max="2" width="11.42578125" customWidth="1"/>
    <col min="3" max="3" width="94.42578125" customWidth="1"/>
    <col min="4" max="16384" width="11.42578125" hidden="1"/>
  </cols>
  <sheetData>
    <row r="1" spans="1:3" ht="18.399999999999999">
      <c r="A1" s="65" t="s">
        <v>124</v>
      </c>
      <c r="B1" s="65"/>
      <c r="C1" s="65"/>
    </row>
    <row r="2" spans="1:3">
      <c r="A2" s="20" t="s">
        <v>46</v>
      </c>
      <c r="B2" s="66" t="str">
        <f>'AUTOS NOTA 324'!B2:C2</f>
        <v>90519515-APJ32135</v>
      </c>
      <c r="C2" s="67"/>
    </row>
    <row r="3" spans="1:3">
      <c r="A3" s="5" t="s">
        <v>1</v>
      </c>
      <c r="B3" s="50" t="str">
        <f>'AUTOS  NOTA 322'!B2:C2</f>
        <v>66001-40-03-004-2022-00880-00</v>
      </c>
      <c r="C3" s="50"/>
    </row>
    <row r="4" spans="1:3">
      <c r="A4" s="5" t="s">
        <v>3</v>
      </c>
      <c r="B4" s="50" t="str">
        <f>'AUTOS  NOTA 322'!B3:C3</f>
        <v>JUZGADO CUARTO CIVIL MUNICIPAL DE PEREIRA</v>
      </c>
      <c r="C4" s="50"/>
    </row>
    <row r="5" spans="1:3">
      <c r="A5" s="5" t="s">
        <v>48</v>
      </c>
      <c r="B5" s="50" t="str">
        <f>'AUTOS  NOTA 322'!B4:C4</f>
        <v>1. ALLIANZ SEGUROS S.A. (ASEGURADORA vehículo IFN152)
2. JAVIER SANABRIA MEJIA, C.C. No. 16.073.117 (PROPIETARIO vehículo IFN152 asegurado con Allianz).
3. MARIO SANABRIA TAPIAS, C.C. No. 19.079.964(CONDUCTOR vehículo IFN152 asegurado con Allianz), 
4. EDGAR ROJAS ALVARADO, C.C. No. 80.400.631 (PROPIETARIO vehículo EYY134 asegurado con Seguros del Estado)
5. EDILBERTO PINILLA PEREZ, C.C. No. 11.305.810. (CONDUCTOR vehículo EYY134 asegurado con Seguros del Estado).
6. SEGUROS DEL ESTADO S.A. NIT 860.009.578-9 (ASEGURADORA vehículo EYY134)
7.VELOTAX LTDA (AFILIADORA vehículo EYY134), NIT 890.700.189-6.</v>
      </c>
      <c r="C5" s="50"/>
    </row>
    <row r="6" spans="1:3" ht="15" customHeight="1">
      <c r="A6" s="5" t="s">
        <v>7</v>
      </c>
      <c r="B6" s="50" t="str">
        <f>'AUTOS  NOTA 322'!B5:C5</f>
        <v xml:space="preserve">OMAR DE JESUS DUQUE AMAYA </v>
      </c>
      <c r="C6" s="50"/>
    </row>
    <row r="7" spans="1:3" ht="15" customHeight="1">
      <c r="A7" s="5" t="s">
        <v>9</v>
      </c>
      <c r="B7" s="50" t="str">
        <f>'AUTOS  NOTA 322'!B6:C6</f>
        <v>DEMANDA DIRECTA</v>
      </c>
      <c r="C7" s="50"/>
    </row>
    <row r="8" spans="1:3" ht="15" customHeight="1">
      <c r="A8" s="31" t="s">
        <v>49</v>
      </c>
      <c r="B8" s="50" t="str">
        <f>'AUTOS  NOTA 322'!B7:C8</f>
        <v>N/A</v>
      </c>
      <c r="C8" s="50"/>
    </row>
    <row r="9" spans="1:3" ht="18.95" customHeight="1">
      <c r="A9" s="5" t="s">
        <v>125</v>
      </c>
      <c r="B9" s="50"/>
      <c r="C9" s="50"/>
    </row>
    <row r="10" spans="1:3">
      <c r="A10" s="7" t="s">
        <v>110</v>
      </c>
      <c r="B10" s="107">
        <f>'AUTOS NOTA 324'!B20:C20</f>
        <v>0</v>
      </c>
      <c r="C10" s="107"/>
    </row>
    <row r="11" spans="1:3">
      <c r="A11" s="7" t="s">
        <v>126</v>
      </c>
      <c r="B11" s="108">
        <f>'AUTOS NOTA 324'!B39:C39</f>
        <v>0</v>
      </c>
      <c r="C11" s="50"/>
    </row>
    <row r="12" spans="1:3" ht="29.1">
      <c r="A12" s="7" t="s">
        <v>127</v>
      </c>
      <c r="B12" s="105"/>
      <c r="C12" s="106"/>
    </row>
    <row r="13" spans="1:3" ht="43.7">
      <c r="A13" s="5" t="s">
        <v>128</v>
      </c>
      <c r="B13" s="50"/>
      <c r="C13" s="50"/>
    </row>
    <row r="14" spans="1:3" ht="43.7">
      <c r="A14" s="5" t="s">
        <v>129</v>
      </c>
      <c r="B14" s="50"/>
      <c r="C14" s="50"/>
    </row>
    <row r="15" spans="1:3">
      <c r="A15" s="5" t="s">
        <v>130</v>
      </c>
      <c r="B15" s="6"/>
      <c r="C15" s="6"/>
    </row>
    <row r="16" spans="1:3">
      <c r="A16" s="7" t="s">
        <v>131</v>
      </c>
      <c r="B16" s="50"/>
      <c r="C16" s="50"/>
    </row>
    <row r="17" spans="1:3">
      <c r="A17" s="6" t="s">
        <v>132</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defaultColWidth="11.42578125" defaultRowHeight="14.65"/>
  <cols>
    <col min="4" max="4" width="20.140625" bestFit="1" customWidth="1"/>
    <col min="5" max="5" width="42.85546875" bestFit="1" customWidth="1"/>
    <col min="12" max="12" width="30.5703125" customWidth="1"/>
    <col min="13" max="13" width="16" customWidth="1"/>
  </cols>
  <sheetData>
    <row r="1" spans="1:15">
      <c r="A1" s="9" t="s">
        <v>56</v>
      </c>
      <c r="B1" t="s">
        <v>61</v>
      </c>
      <c r="C1" s="9" t="s">
        <v>63</v>
      </c>
      <c r="D1" s="9" t="s">
        <v>133</v>
      </c>
      <c r="E1" s="3" t="s">
        <v>70</v>
      </c>
      <c r="F1" s="2" t="s">
        <v>104</v>
      </c>
      <c r="G1" s="4">
        <v>0</v>
      </c>
      <c r="H1" t="s">
        <v>23</v>
      </c>
      <c r="I1" t="s">
        <v>134</v>
      </c>
      <c r="K1" t="s">
        <v>135</v>
      </c>
      <c r="L1" s="30" t="s">
        <v>136</v>
      </c>
      <c r="M1" t="s">
        <v>57</v>
      </c>
      <c r="N1" t="s">
        <v>104</v>
      </c>
      <c r="O1" t="s">
        <v>137</v>
      </c>
    </row>
    <row r="2" spans="1:15">
      <c r="A2" t="s">
        <v>57</v>
      </c>
      <c r="B2" t="s">
        <v>68</v>
      </c>
      <c r="C2" t="s">
        <v>138</v>
      </c>
      <c r="D2" s="2" t="s">
        <v>139</v>
      </c>
      <c r="E2" s="1" t="s">
        <v>71</v>
      </c>
      <c r="F2" s="2" t="s">
        <v>140</v>
      </c>
      <c r="G2" s="4">
        <v>0.7</v>
      </c>
      <c r="H2" t="s">
        <v>141</v>
      </c>
      <c r="I2" t="s">
        <v>142</v>
      </c>
      <c r="K2" t="s">
        <v>10</v>
      </c>
      <c r="L2" s="30" t="s">
        <v>143</v>
      </c>
      <c r="M2" t="s">
        <v>144</v>
      </c>
      <c r="N2" t="s">
        <v>106</v>
      </c>
      <c r="O2" t="s">
        <v>68</v>
      </c>
    </row>
    <row r="3" spans="1:15">
      <c r="A3" t="s">
        <v>144</v>
      </c>
      <c r="C3" t="s">
        <v>145</v>
      </c>
      <c r="D3" s="2" t="s">
        <v>146</v>
      </c>
      <c r="E3" s="1" t="s">
        <v>147</v>
      </c>
      <c r="F3" s="2" t="s">
        <v>106</v>
      </c>
      <c r="G3" s="4">
        <v>0.3</v>
      </c>
      <c r="H3" t="s">
        <v>24</v>
      </c>
      <c r="I3" t="s">
        <v>148</v>
      </c>
      <c r="L3" s="30" t="s">
        <v>53</v>
      </c>
      <c r="M3" t="s">
        <v>149</v>
      </c>
      <c r="N3" t="s">
        <v>140</v>
      </c>
    </row>
    <row r="4" spans="1:15">
      <c r="A4" t="s">
        <v>149</v>
      </c>
      <c r="C4" t="s">
        <v>150</v>
      </c>
      <c r="E4" s="1" t="s">
        <v>151</v>
      </c>
      <c r="H4" t="s">
        <v>152</v>
      </c>
      <c r="I4" t="s">
        <v>153</v>
      </c>
      <c r="L4" t="s">
        <v>154</v>
      </c>
    </row>
    <row r="5" spans="1:15">
      <c r="A5" t="s">
        <v>155</v>
      </c>
      <c r="E5" s="1" t="s">
        <v>156</v>
      </c>
      <c r="H5" t="s">
        <v>157</v>
      </c>
      <c r="I5" t="s">
        <v>29</v>
      </c>
      <c r="L5" s="30" t="s">
        <v>158</v>
      </c>
    </row>
    <row r="6" spans="1:15">
      <c r="E6" s="1" t="s">
        <v>159</v>
      </c>
      <c r="I6" t="s">
        <v>160</v>
      </c>
      <c r="L6" s="30" t="s">
        <v>161</v>
      </c>
    </row>
    <row r="7" spans="1:15">
      <c r="E7" s="1" t="s">
        <v>162</v>
      </c>
      <c r="I7" t="s">
        <v>163</v>
      </c>
      <c r="L7" s="30" t="s">
        <v>164</v>
      </c>
    </row>
    <row r="8" spans="1:15">
      <c r="E8" s="1" t="s">
        <v>165</v>
      </c>
      <c r="L8" s="30" t="s">
        <v>12</v>
      </c>
    </row>
    <row r="9" spans="1:15">
      <c r="L9" s="30" t="s">
        <v>166</v>
      </c>
    </row>
    <row r="10" spans="1:15">
      <c r="L10" s="30" t="s">
        <v>167</v>
      </c>
    </row>
    <row r="11" spans="1:15">
      <c r="L11" s="30" t="s">
        <v>168</v>
      </c>
    </row>
    <row r="12" spans="1:15">
      <c r="L12" s="30" t="s">
        <v>169</v>
      </c>
    </row>
    <row r="13" spans="1:15">
      <c r="L13" s="30" t="s">
        <v>170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2023-11-29T12:53:10Z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