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B29C4B87-492C-431B-863F-94D73FEDC6E9}" xr6:coauthVersionLast="47" xr6:coauthVersionMax="47" xr10:uidLastSave="{00000000-0000-0000-0000-000000000000}"/>
  <bookViews>
    <workbookView xWindow="14295" yWindow="0" windowWidth="14610" windowHeight="15585"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9" i="8"/>
  <c r="B20" i="8"/>
  <c r="B39" i="8" s="1"/>
  <c r="B10" i="9" l="1"/>
  <c r="B2" i="9" l="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<sst xmlns="http://schemas.openxmlformats.org/spreadsheetml/2006/main" count="244" uniqueCount="186">
  <si>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</si>
  <si>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</si>
  <si>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</si>
  <si>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</si>
  <si>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</si>
  <si>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</si>
  <si>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</si>
  <si>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</si>
  <si>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</si>
  <si>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</si>
  <si>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</si>
  <si>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</si>
  <si>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</si>
  <si>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</si>
  <si>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</si>
  <si>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</si>
  <si>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</si>
  <si>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</si>
  <si>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</si>
  <si>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</si>
  <si>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</si>
  <si>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</si>
  <si>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</si>
  <si>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</si>
  <si>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</si>
  <si>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</si>
  <si>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</si>
  <si>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</si>
  <si>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</si>
  <si>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</si>
  <si>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</si>
  <si>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</si>
  <si>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</si>
  <si>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</si>
  <si>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</si>
  <si>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</si>
  <si>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</si>
  <si>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</si>
  <si>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</si>
  <si>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</si>
  <si>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</si>
  <si>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</si>
  <si>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</si>
  <si>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</si>
  <si>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</si>
  <si>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</si>
  <si>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</si>
  <si>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</si>
  <si>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</si>
  <si>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</si>
  <si>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</si>
  <si>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</si>
  <si>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</si>
  <si>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</si>
  <si>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</si>
  <si>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</si>
  <si>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</si>
  <si>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</si>
  <si>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</si>
  <si>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</si>
  <si>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</si>
  <si>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</si>
  <si>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</si>
  <si>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</si>
  <si>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</si>
  <si>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</si>
  <si>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</si>
  <si>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</si>
  <si>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</si>
  <si>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</si>
  <si>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</si>
  <si>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</si>
  <si>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</si>
  <si>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</si>
  <si>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</si>
  <si>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</si>
  <si>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</si>
  <si>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</si>
  <si>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</si>
  <si>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</si>
  <si>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</si>
  <si>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</si>
  <si>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</si>
  <si>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</si>
  <si>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</si>
  <si>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</si>
  <si>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</si>
  <si>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</si>
  <si>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</si>
  <si>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</si>
  <si>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</si>
  <si>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</si>
  <si>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</si>
  <si>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</si>
  <si>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</si>
  <si>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</si>
  <si>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</si>
  <si>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</si>
  <si>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</si>
  <si>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</si>
  <si>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</si>
  <si>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</si>
  <si>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</si>
  <si>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</si>
  <si>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</si>
  <si>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</si>
  <si>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</si>
  <si>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</si>
  <si>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</si>
  <si>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</si>
  <si>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</si>
  <si>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</si>
  <si>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</si>
  <si>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</si>
  <si>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</si>
  <si>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</si>
  <si>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</si>
  <si>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</si>
  <si>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</si>
  <si>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</si>
  <si>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</si>
  <si>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</si>
  <si>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</si>
  <si>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</si>
  <si>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</si>
  <si>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</si>
  <si>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</si>
  <si>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</si>
  <si>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</si>
  <si>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</si>
  <si>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</si>
  <si>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</si>
  <si>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</si>
  <si>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</si>
  <si>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</si>
  <si>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</si>
  <si>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</si>
  <si>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</si>
  <si>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</si>
  <si>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</si>
  <si>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</si>
  <si>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</si>
  <si>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</si>
  <si>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</si>
  <si>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</si>
  <si>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</si>
  <si>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</si>
  <si>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</si>
  <si>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</si>
  <si>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</si>
  <si>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</si>
  <si>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</si>
  <si>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</si>
  <si>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</si>
  <si>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</si>
  <si>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11001310302020220013600 </t>
  </si>
  <si>
    <t>Juzgado 20 Civil del Circuito de Bogotá</t>
  </si>
  <si>
    <t xml:space="preserve">Gaseosas Lux S.A.S.
Eufrande Aguja Tique
Automotores Comerciales Autocom S.A.
Luis Alberto Rativa de Pablos
Allianz Seguros S.A. 
	</t>
  </si>
  <si>
    <t xml:space="preserve">Calle 37 Sur No. 52 C - 18 </t>
  </si>
  <si>
    <t>Sin información</t>
  </si>
  <si>
    <t>Soltero</t>
  </si>
  <si>
    <t>05 de diciembre de 1988</t>
  </si>
  <si>
    <t>31 años</t>
  </si>
  <si>
    <t>Negocios internacionales</t>
  </si>
  <si>
    <t>Uno</t>
  </si>
  <si>
    <t>23 de enero de 2020</t>
  </si>
  <si>
    <t>12 de julio de 2021</t>
  </si>
  <si>
    <t>20 de octubre de 2021</t>
  </si>
  <si>
    <t xml:space="preserve">1. El 23 de enero de 2020, el vehículo de placas VEO 291 abrió la puerta mientras estaba estacionado, sin verificar la presencia de otros usuarios en la vía, colisionando con el ciclista Jorge Fabian Saavedra mientras se desplazaba por el lugar. 
2. Debido al impacto, el ciclista cae sobre el carril central de la vía, instante en el cual fue arrollado por el vehículo de WNL 759 que transitaba con exceso de velocidad 
3. En el Informe Policial de Accidente de Tránsito A001129830 se atribuyó la hipotesis 157 al vehículo de placas VEO 209  cnsistente en "no estar atento a los demás usuarios de la vía". 
4. En el Informe Policial de Accidente de Tránsito se dejó constancia que al conductor del vehículo de placas VEP209 se le impuo un comparendo por estar estacionado en zona prohibida. </t>
  </si>
  <si>
    <t>Gaseosas Lux S.A.S.</t>
  </si>
  <si>
    <t>860.001.697-8</t>
  </si>
  <si>
    <t>VEO291</t>
  </si>
  <si>
    <t>022494836/838</t>
  </si>
  <si>
    <t>02 de mayo de 2022</t>
  </si>
  <si>
    <t>08 de octubre de 2024</t>
  </si>
  <si>
    <t>SINIESTRO  (88739049)   LEGIS APJ31213</t>
  </si>
  <si>
    <t>22494836-838</t>
  </si>
  <si>
    <t>10-08-2019 AL 09-08-2020</t>
  </si>
  <si>
    <t>Daño a la vida en relación</t>
  </si>
  <si>
    <t xml:space="preserve">Arbitrium iudicis </t>
  </si>
  <si>
    <t>EXCEPCIONES DE FONDO FRENTE A LA DEMANDA  
1. INEXISTENCIA DE RESPONSABILIDAD AL ESTAR ANTE UNA CAUSA EXTRAÑA COMO EXIMENTE DE RESPONSABILIDAD - FUERZA MAYOR. 
2. INEXISTENCIA DE PRUEBA DEL NEXO CAUSAL 
3. REDUCCIÓN DE LA INDEMNIZACIÓN COMO CONSECUENCIA DE LA INCIDENCIA DE LA CONDUCTA DE LA VÍCTIMA EN LA PRODUCCIÓN DEL DAÑO 
4. IMPROCEDENCIA DE RECONOCIMIENTO DEL LUCRO CESANTE 
5. IMPROCEDENCIA DE RECONOCIMIENTO Y TASACIÓN EXORBITANTE DE LOS DAÑOS MORALES 
6. IMPROCEDENCIA DE RECONOCIMIENTO DEL DAÑO A LA VIDA EN RELACIÓN 
7. GENÉRICA O INNOMINADA 
EXCEPCIONES FRENTE AL CONTRATO DE SEGURO 
1. INEXISTENCIA DE OBLIGACIÓN DE INDEMNIZAR POR INCUMPLIMIENTO DE LAS CARGAS DEL ARTÍCULO 1077 DEL CÓDIGO DE COMERCIO - PÓLIZAS DE SEGURO 022494836/838 Y 022399544/31
2. PRESCRIPCIÓN DE LAS ACCIONES DERIVADAS DEL CONTRATO DE SEGURO 
3. RIESGOS EXPRESAMENTE EXCLUIDOS DE LAS PÓLIZAS 022494836/838 Y 022399544/31
4. CARÁCTER MERAMENTE INDEMNIZATORIO QUE REVISTEN LOS CONTRATOS DE SEGUROS. 
5. EN CUALQUIER CASO, DE NINGUNA FORMA PODRÁ EXCEDER EL LÍMITE DEL VALOR ASEGURADO
6. LÍMITES MÁXIMOS DE RESPONSABILIDAD DE LA ASEGURADORA EN LO ATINENTE AL DEDUCIBLE DE LA PÓLIZA 022399544/31
EXCEPCIONES FRENTE AL LLAMAMIENTO EN GARANTÍA FORMULADO POR GASEOSAS LUX S.A.S.
1. NO EXISTE OBLIGACIÓN INDEMNIZATORIA A CARGO DE ALLIANZ SEGUROS S.A. TODA VEZ QUE NO SE HA REALIZADO EL RIESGO ASEGURADO – ARTÍCULO 1072 C.CO.
2. RIESGOS EXPRESAMENTE EXCLUIDOS DE LA PÓLIZA DE SEGURO AUTO COLECTIVO NO 022494836 / 838.
3. CARÁCTER MERAMENTE INDEMNIZATORIO QUE REVISTEN LOS CONTRATOS DE SEGUROS.
4. EN CUALQUIER CASO, DE NINGUNA FORMA SE PODRÁ EXCEDER EL LÍMITE DEL VALOR ASEGURADO.
5. PRESCRIPCIÓN DE LA ACCIÓN DERIVADA DEL CONTRATO DE SEGURO.
6. DISPONIBILIDAD DEL VALOR ASEGURADO
7. GENÉRICA O INNOMINADA
EXCEPCIONES FRENTE AL LLAMAMIENTO EN GARANTÍA FORMULADO POR EUFRANDE AGUJA TIQUE
1. FALTA DE LEGITIMACIÓN EN LA CAUSA DE EUFRANDE AGUJA TIQUE PARA LLAMAR EN GARANTÍA A ALLIANZ SEGUROS S.A.
2. NO EXISTE OBLIGACIÓN INDEMNIZATORIA A CARGO DE ALLIANZ SEGUROS S.A. TODA VEZ QUE NO SE HA REALIZADO EL RIESGO ASEGURADO – ARTÍCULO 1072 C.CO.
3. RIESGOS EXPRESAMENTE EXCLUIDOS DE LAS PÓLIZAS 022494836 / 838.
4. CARÁCTER MERAMENTE INDEMNIZATORIO QUE REVISTEN LOS CONTRATOS DE SEGUROS.
5. EN CUALQUIER CASO, DE NINGUNA FORMA SE PODRÁ EXCEDER EL LÍMITE DEL VALOR ASEGURADO.
6. PRESCRIPCIÓN DE LA ACCIÓN DERIVADA DEL CONTRATO DE SEGURO.
7. DISPONIBILIDAD DEL VALOR ASEGURADO
8. GENÉRICA O INNOMINADA</t>
  </si>
  <si>
    <t>11 de septiembre de 2024</t>
  </si>
  <si>
    <t xml:space="preserve">Dora Inés Porras Cepeda (Madre)
Jorge Elias Saavedra Saavedra (Padre)
Liliana Inés Saavedra Porras (Hermanos)
Magaly Adriana Saavedra Porras (Hermanos)
Ramiro Saavedra Osorios (Hermanos)
</t>
  </si>
  <si>
    <t>Jorge Fabian Saveedra Piedras (muerto)</t>
  </si>
  <si>
    <t>La contingencia se califica como PROBABLE, toda vez que la Póliza de Seguro de Autos Colectivo (Pesados) No. 022494836 / 838 presta cobertura material y temporal. Así mismo, se encuentra acreditada la responsabilidad del asegurado.
Lo primero que debe tomarse en consideracion es que la Póliza de Seguro de Autos Colectivo (Pesados) No. 022494836 / 838 cuya asegurada es la sociedad GASEOSAS LUX S.A.S, presta cobertura material y temporal, de conformidad con los hechos y pretensiones expuestas en el líbelo de la demanda. Frente a la cobertura temporal, debe señalarse que el accidente de tránsito que tuvo lugar el 23 de enero de 2020, se produjo dentro de la vigencia de la Póliza comprendida entre el 10 de agosto de 2019 y el 09 de agosto de 2020. Aunado a ello, presta cobertura material en tanto ampara la responsabilidad civil extracontractual, pretensión que se le endilga al asegurado.
Por otro lado, frente a la responsabilidad del asegurado, debe decirse que esta se encuentra probada respecto del vehículo de placas VEO 291, por cuanto, en el Informe Policial de Accidente de Tránsito AA001129646 se atribuyó al asegurado como única causa del accidente la hipótesis numerada como 157 consistente en "no estar atento a los demás usuarios de la vía".  Supuesto que fue confirmado por el archivo de audio y video allegado junto con el escrito de la demanda. Según el cual, el vehículo de placas VEO 291 (automotor asegurado)  se estacionó en una vía pública, seguido de lo cual el conductor del camión abrió la puerta delantera derecha, causando la colisión con la bicicleta que conducía el señor Saavedra Porras.   Circunstancia que  fue confirmada por el Informe Técnico Pericial de Accidente de Tránsito (RAT) 220732436 que concluyó que la causa determinante del accidente fue fundamenta del accidente obedeció al estacionamiento del vehículo asegurado por parte de su conductor, quien al abrir la puerta izquierda sin tomar las medidas de prevención generó dicho accidente. En ese sentido, la responsabilidad del vehiculo asegurado está acreditada y la contingencia se califica como probable. 
Todo lo anterior, sin perjuicio del carácter contingente del proceso.</t>
  </si>
  <si>
    <t>Como liquidación objetiva de perjuicios se llegó al total de  $310.000.000. A este valor se llegó de la siguiente manera:
1. Lucro cesante:  No reconocerá suma alguna por concepto de lucro cesante, toda vez que al interior del proceso no se encuentra acreditada la dependencia económica de  Doris Inés Porras Cepeda y Jorge Elías Saavedra Saavedra respecto al señor Jorge Fabián Saavedra Porras (Q.E.P.D). Primero, porque según las pruebas adjuntas al expediente se acredita que el señor JORGE ELIAS SAAVEDRA se encontraba en el regimen contributivo y reportó en enero de 2020 un ingreso base de cotización por $2.042.995. Segundo, si bien la señora DORA INES PORRAS CEPEDA  se encontraba afiliada al régimen subsidiado en salud para la fecha de los hechos, no implica per se que haya sido dependiente de su hijo fallecido, sino de su esposo Elias Saavedra. De manera que no se encuentra probado el carácter personal y cierto del daño. Elementos que no se presumen en ningún caso. En este sentido, no encontrándose acreditada la dependencia económica de los señores Porras Cepeda y Saavedra Saavedra con relación al fallecido, no resulta procedente reconocer ninguna suma por este rubro.
2. Daño Moral:  Con ocasión a la afectación en el plano psíquico interno de las demandantes como consecuencia del fallecimiento de Jorge Fabián Saavedra Porras, se trae a colación que la Sala de Casación Civil de la Corte Suprema de Justicia en sentencia del 07 de marzo de 2019, radicado 0500131030162009-00005-01 reconoce la suma de $60.000.000, para el cónyuge o compañera permanente y  los familiares en primer grado de consanguinidad. En este sentido, se reconocerá el monto de $60.000.000 en favor de cada uno de los padres del señor Saavedra Porras (Doris Inés Porras Cepeda y Jorge Elías Saavedra). Así como la suma de $30.000.000 para cada uno de los hermanos del fallecido (Liliana Ines Saavedra Porras, Magaly Adriana Saavedra Porras, Ramiro Saavedra Osorios). Por lo que la indemnización total corresponde a $210.000.000.
3. Daño a la vida en relación:  Se reconocerá la suma de $100.000.000 por concepto de Daño a la Vida de Relación. Esto, unicamente respecto de los padres (Doris Inés Porras Cepeda y Jorge Elías Saavedra) de la victima fallecida, es decir $50.000.000 para cada uno. Con ocasión a la afectación a su vida exterior como consecuencia del fallecimiento de Jorge Fabián Saavedra Porras, en tanto con la documental adjunta al expediente puede probarse (i) que el fallecido Jorge Fabián Saavedra Porras (Q.E.P.D) vivía con sus padres y se pueden estar viendo privados de la realización de actividades tipo social  y familiar, tal y como se demuestra con las fotografías allegadas. Este monto correponde a lo otorgado por la Corte Supremema de Jusiticia en sentencia (SC5686-2018, 19/12/2018), en la cual se reconoce dicho concepto por la suma de $50.000.000.
Deducible: No se tomará en cuenta el deducible, toda vez que el mismo no se encuentra pactado en la  Póliza de Seguro de Autos Colectivo (Pesados) No. 022494836 / 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</si>
</sst>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0" fillId="0" borderId="3" xfId="0" applyBorder="1" applyAlignment="1">
      <alignment horizontal="justify" vertical="top" wrapText="1"/>
    </xf>
    <xf numFmtId="14" fontId="0" fillId="0" borderId="1" xfId="0" applyNumberFormat="1" applyBorder="1" applyAlignment="1">
      <alignment horizontal="justify" vertical="top"/>
    </xf>
    <xf numFmtId="14"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49" fontId="0" fillId="0" borderId="1" xfId="0" applyNumberFormat="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14" fontId="0" fillId="7" borderId="3" xfId="0" applyNumberForma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7">
    <cellStyle name="Hyperlink" xfId="3" xr:uid="{00000000-000B-0000-0000-000008000000}"/>
    <cellStyle name="Moneda [0]" xfId="1" builtinId="7"/>
    <cellStyle name="Moneda [0] 2" xfId="4" xr:uid="{D813088D-5D73-4448-8296-5C4261F4BF70}"/>
    <cellStyle name="Moneda 2" xfId="5" xr:uid="{30A9C625-C4B8-4AF4-9295-A28843CC013F}"/>
    <cellStyle name="Moneda 3" xfId="6" xr:uid="{22DD62A6-176D-4CBA-AFBF-7FF6B3FD6D3C}"/>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Normal="100" workbookViewId="0">
      <selection activeCell="B28" sqref="B28:C28"/>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60" t="s">
        <v>155</v>
      </c>
      <c r="C2" s="60"/>
    </row>
    <row r="3" spans="1:3" x14ac:dyDescent="0.25">
      <c r="A3" s="5" t="s">
        <v>2</v>
      </c>
      <c r="B3" s="60" t="s">
        <v>156</v>
      </c>
      <c r="C3" s="60"/>
    </row>
    <row r="4" spans="1:3" x14ac:dyDescent="0.25">
      <c r="A4" s="5" t="s">
        <v>3</v>
      </c>
      <c r="B4" s="52" t="s">
        <v>157</v>
      </c>
      <c r="C4" s="49"/>
    </row>
    <row r="5" spans="1:3" ht="31.5" customHeight="1" x14ac:dyDescent="0.25">
      <c r="A5" s="5" t="s">
        <v>4</v>
      </c>
      <c r="B5" s="52" t="s">
        <v>182</v>
      </c>
      <c r="C5" s="49"/>
    </row>
    <row r="6" spans="1:3" x14ac:dyDescent="0.25">
      <c r="A6" s="5" t="s">
        <v>5</v>
      </c>
      <c r="B6" s="46" t="s">
        <v>113</v>
      </c>
      <c r="C6" s="46"/>
    </row>
    <row r="7" spans="1:3" x14ac:dyDescent="0.25">
      <c r="A7" s="27" t="s">
        <v>6</v>
      </c>
      <c r="B7" s="48" t="s">
        <v>125</v>
      </c>
      <c r="C7" s="49"/>
    </row>
    <row r="8" spans="1:3" ht="23.1" customHeight="1" x14ac:dyDescent="0.25">
      <c r="A8" s="28" t="s">
        <v>7</v>
      </c>
      <c r="B8" s="46" t="s">
        <v>183</v>
      </c>
      <c r="C8" s="46"/>
    </row>
    <row r="9" spans="1:3" x14ac:dyDescent="0.25">
      <c r="A9" s="28" t="s">
        <v>8</v>
      </c>
      <c r="B9" s="54">
        <v>1018420649</v>
      </c>
      <c r="C9" s="46"/>
    </row>
    <row r="10" spans="1:3" x14ac:dyDescent="0.25">
      <c r="A10" s="28" t="s">
        <v>9</v>
      </c>
      <c r="B10" s="52" t="s">
        <v>158</v>
      </c>
      <c r="C10" s="55"/>
    </row>
    <row r="11" spans="1:3" ht="30" customHeight="1" x14ac:dyDescent="0.25">
      <c r="A11" s="29" t="s">
        <v>10</v>
      </c>
      <c r="B11" s="47">
        <v>3133201730</v>
      </c>
      <c r="C11" s="47"/>
    </row>
    <row r="12" spans="1:3" ht="30" customHeight="1" x14ac:dyDescent="0.25">
      <c r="A12" s="5" t="s">
        <v>11</v>
      </c>
      <c r="B12" s="63" t="s">
        <v>159</v>
      </c>
      <c r="C12" s="63"/>
    </row>
    <row r="13" spans="1:3" x14ac:dyDescent="0.25">
      <c r="A13" s="5" t="s">
        <v>12</v>
      </c>
      <c r="B13" s="46" t="s">
        <v>160</v>
      </c>
      <c r="C13" s="46"/>
    </row>
    <row r="14" spans="1:3" x14ac:dyDescent="0.25">
      <c r="A14" s="5" t="s">
        <v>13</v>
      </c>
      <c r="B14" s="56" t="s">
        <v>161</v>
      </c>
      <c r="C14" s="46"/>
    </row>
    <row r="15" spans="1:3" x14ac:dyDescent="0.25">
      <c r="A15" s="5" t="s">
        <v>14</v>
      </c>
      <c r="B15" s="46" t="s">
        <v>162</v>
      </c>
      <c r="C15" s="46"/>
    </row>
    <row r="16" spans="1:3" x14ac:dyDescent="0.25">
      <c r="A16" s="5" t="s">
        <v>15</v>
      </c>
      <c r="B16" s="58">
        <v>43853</v>
      </c>
      <c r="C16" s="64"/>
    </row>
    <row r="17" spans="1:3" ht="15" customHeight="1" x14ac:dyDescent="0.25">
      <c r="A17" s="5" t="s">
        <v>16</v>
      </c>
      <c r="B17" s="47" t="s">
        <v>122</v>
      </c>
      <c r="C17" s="47"/>
    </row>
    <row r="18" spans="1:3" x14ac:dyDescent="0.25">
      <c r="A18" s="5" t="s">
        <v>17</v>
      </c>
      <c r="B18" s="47" t="s">
        <v>163</v>
      </c>
      <c r="C18" s="47"/>
    </row>
    <row r="19" spans="1:3" ht="18.75" customHeight="1" x14ac:dyDescent="0.25">
      <c r="A19" s="5" t="s">
        <v>18</v>
      </c>
      <c r="B19" s="50">
        <v>4539900</v>
      </c>
      <c r="C19" s="51"/>
    </row>
    <row r="20" spans="1:3" x14ac:dyDescent="0.25">
      <c r="A20" s="5" t="s">
        <v>19</v>
      </c>
      <c r="B20" s="46" t="s">
        <v>164</v>
      </c>
      <c r="C20" s="46"/>
    </row>
    <row r="21" spans="1:3" ht="17.25" customHeight="1" x14ac:dyDescent="0.25">
      <c r="A21" s="5" t="s">
        <v>20</v>
      </c>
      <c r="B21" s="47" t="s">
        <v>123</v>
      </c>
      <c r="C21" s="47"/>
    </row>
    <row r="22" spans="1:3" x14ac:dyDescent="0.25">
      <c r="A22" s="28" t="s">
        <v>21</v>
      </c>
      <c r="B22" s="61" t="s">
        <v>165</v>
      </c>
      <c r="C22" s="61"/>
    </row>
    <row r="23" spans="1:3" x14ac:dyDescent="0.25">
      <c r="A23" s="28" t="s">
        <v>22</v>
      </c>
      <c r="B23" s="62" t="s">
        <v>166</v>
      </c>
      <c r="C23" s="61"/>
    </row>
    <row r="24" spans="1:3" x14ac:dyDescent="0.25">
      <c r="A24" s="28" t="s">
        <v>23</v>
      </c>
      <c r="B24" s="62" t="s">
        <v>167</v>
      </c>
      <c r="C24" s="61"/>
    </row>
    <row r="25" spans="1:3" x14ac:dyDescent="0.25">
      <c r="A25" s="53" t="s">
        <v>24</v>
      </c>
      <c r="B25" s="61" t="s">
        <v>168</v>
      </c>
      <c r="C25" s="44"/>
    </row>
    <row r="26" spans="1:3" x14ac:dyDescent="0.25">
      <c r="A26" s="53"/>
      <c r="B26" s="44"/>
      <c r="C26" s="44"/>
    </row>
    <row r="27" spans="1:3" ht="100.5" customHeight="1" x14ac:dyDescent="0.25">
      <c r="A27" s="53"/>
      <c r="B27" s="44"/>
      <c r="C27" s="44"/>
    </row>
    <row r="28" spans="1:3" x14ac:dyDescent="0.25">
      <c r="A28" s="28" t="s">
        <v>25</v>
      </c>
      <c r="B28" s="44" t="s">
        <v>169</v>
      </c>
      <c r="C28" s="44"/>
    </row>
    <row r="29" spans="1:3" x14ac:dyDescent="0.25">
      <c r="A29" s="28" t="s">
        <v>26</v>
      </c>
      <c r="B29" s="44" t="s">
        <v>170</v>
      </c>
      <c r="C29" s="44"/>
    </row>
    <row r="30" spans="1:3" x14ac:dyDescent="0.25">
      <c r="A30" s="28" t="s">
        <v>27</v>
      </c>
      <c r="B30" s="44" t="s">
        <v>171</v>
      </c>
      <c r="C30" s="44"/>
    </row>
    <row r="31" spans="1:3" x14ac:dyDescent="0.25">
      <c r="A31" s="28" t="s">
        <v>28</v>
      </c>
      <c r="B31" s="44" t="s">
        <v>172</v>
      </c>
      <c r="C31" s="44"/>
    </row>
    <row r="32" spans="1:3" x14ac:dyDescent="0.25">
      <c r="A32" s="28" t="s">
        <v>29</v>
      </c>
      <c r="B32" s="58" t="s">
        <v>173</v>
      </c>
      <c r="C32" s="59"/>
    </row>
    <row r="33" spans="1:3" x14ac:dyDescent="0.25">
      <c r="A33" s="5" t="s">
        <v>30</v>
      </c>
      <c r="B33" s="57" t="s">
        <v>181</v>
      </c>
      <c r="C33" s="57"/>
    </row>
    <row r="34" spans="1:3" ht="45" x14ac:dyDescent="0.25">
      <c r="A34" s="5" t="s">
        <v>31</v>
      </c>
      <c r="B34" s="56" t="s">
        <v>174</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4:C4"/>
    <mergeCell ref="B5:C5"/>
    <mergeCell ref="A25:A27"/>
    <mergeCell ref="B6:C6"/>
    <mergeCell ref="B8:C8"/>
    <mergeCell ref="B9:C9"/>
    <mergeCell ref="B10:C10"/>
    <mergeCell ref="B2:C2"/>
    <mergeCell ref="B3:C3"/>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60" zoomScaleNormal="60" workbookViewId="0">
      <selection activeCell="C44" sqref="C4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4" t="s">
        <v>32</v>
      </c>
      <c r="B1" s="84"/>
      <c r="C1" s="84"/>
    </row>
    <row r="2" spans="1:3" ht="15.75" customHeight="1" x14ac:dyDescent="0.25">
      <c r="A2" s="20" t="s">
        <v>33</v>
      </c>
      <c r="B2" s="74" t="s">
        <v>175</v>
      </c>
      <c r="C2" s="75"/>
    </row>
    <row r="3" spans="1:3" s="2" customFormat="1" x14ac:dyDescent="0.25">
      <c r="A3" s="5" t="s">
        <v>1</v>
      </c>
      <c r="B3" s="46" t="str">
        <f>'AUTOS  NOTA 322'!B2:C2</f>
        <v xml:space="preserve">11001310302020220013600 </v>
      </c>
      <c r="C3" s="46"/>
    </row>
    <row r="4" spans="1:3" s="2" customFormat="1" x14ac:dyDescent="0.25">
      <c r="A4" s="5" t="s">
        <v>2</v>
      </c>
      <c r="B4" s="46" t="str">
        <f>'AUTOS  NOTA 322'!B3:C3</f>
        <v>Juzgado 20 Civil del Circuito de Bogotá</v>
      </c>
      <c r="C4" s="46"/>
    </row>
    <row r="5" spans="1:3" s="2" customFormat="1" x14ac:dyDescent="0.25">
      <c r="A5" s="5" t="s">
        <v>3</v>
      </c>
      <c r="B5" s="46" t="str">
        <f>'AUTOS  NOTA 322'!B4:C4</f>
        <v xml:space="preserve">Gaseosas Lux S.A.S.
Eufrande Aguja Tique
Automotores Comerciales Autocom S.A.
Luis Alberto Rativa de Pablos
Allianz Seguros S.A. 
	</v>
      </c>
      <c r="C5" s="46"/>
    </row>
    <row r="6" spans="1:3" s="2" customFormat="1" x14ac:dyDescent="0.25">
      <c r="A6" s="5" t="s">
        <v>4</v>
      </c>
      <c r="B6" s="46" t="str">
        <f>'AUTOS  NOTA 322'!B5:C5</f>
        <v xml:space="preserve">Dora Inés Porras Cepeda (Madre)
Jorge Elias Saavedra Saavedra (Padre)
Liliana Inés Saavedra Porras (Hermanos)
Magaly Adriana Saavedra Porras (Hermanos)
Ramiro Saavedra Osorios (Hermanos)
</v>
      </c>
      <c r="C6" s="46"/>
    </row>
    <row r="7" spans="1:3" s="2" customFormat="1" x14ac:dyDescent="0.25">
      <c r="A7" s="5" t="s">
        <v>5</v>
      </c>
      <c r="B7" s="46" t="str">
        <f>'AUTOS  NOTA 322'!B6:C6</f>
        <v>LLAMADA EN GARANTIA</v>
      </c>
      <c r="C7" s="46"/>
    </row>
    <row r="8" spans="1:3" s="2" customFormat="1" x14ac:dyDescent="0.25">
      <c r="A8" s="31" t="s">
        <v>34</v>
      </c>
      <c r="B8" s="46" t="str">
        <f>'AUTOS  NOTA 322'!B7:C8</f>
        <v>Jorge Fabian Saveedra Piedras (muerto)</v>
      </c>
      <c r="C8" s="46"/>
    </row>
    <row r="9" spans="1:3" x14ac:dyDescent="0.25">
      <c r="A9" s="20" t="s">
        <v>35</v>
      </c>
      <c r="B9" s="48" t="s">
        <v>176</v>
      </c>
      <c r="C9" s="49"/>
    </row>
    <row r="10" spans="1:3" x14ac:dyDescent="0.25">
      <c r="A10" s="20" t="s">
        <v>36</v>
      </c>
      <c r="B10" s="46" t="s">
        <v>125</v>
      </c>
      <c r="C10" s="46"/>
    </row>
    <row r="11" spans="1:3" x14ac:dyDescent="0.25">
      <c r="A11" s="20" t="s">
        <v>38</v>
      </c>
      <c r="B11" s="67">
        <v>4000000000</v>
      </c>
      <c r="C11" s="68"/>
    </row>
    <row r="12" spans="1:3" x14ac:dyDescent="0.25">
      <c r="A12" s="20" t="s">
        <v>39</v>
      </c>
      <c r="B12" s="67">
        <v>0</v>
      </c>
      <c r="C12" s="68"/>
    </row>
    <row r="13" spans="1:3" x14ac:dyDescent="0.25">
      <c r="A13" s="20" t="s">
        <v>40</v>
      </c>
      <c r="B13" s="48" t="s">
        <v>115</v>
      </c>
      <c r="C13" s="49"/>
    </row>
    <row r="14" spans="1:3" x14ac:dyDescent="0.25">
      <c r="A14" s="20" t="s">
        <v>41</v>
      </c>
      <c r="B14" s="47" t="s">
        <v>177</v>
      </c>
      <c r="C14" s="46"/>
    </row>
    <row r="15" spans="1:3" x14ac:dyDescent="0.25">
      <c r="A15" s="20" t="s">
        <v>42</v>
      </c>
      <c r="B15" s="46" t="s">
        <v>110</v>
      </c>
      <c r="C15" s="46"/>
    </row>
    <row r="16" spans="1:3" x14ac:dyDescent="0.25">
      <c r="A16" s="20" t="s">
        <v>43</v>
      </c>
      <c r="B16" s="46" t="s">
        <v>110</v>
      </c>
      <c r="C16" s="46"/>
    </row>
    <row r="17" spans="1:3" x14ac:dyDescent="0.25">
      <c r="A17" s="71" t="s">
        <v>44</v>
      </c>
      <c r="B17" s="46" t="s">
        <v>133</v>
      </c>
      <c r="C17" s="46"/>
    </row>
    <row r="18" spans="1:3" x14ac:dyDescent="0.25">
      <c r="A18" s="72"/>
      <c r="B18" s="10" t="s">
        <v>45</v>
      </c>
      <c r="C18" s="10" t="s">
        <v>46</v>
      </c>
    </row>
    <row r="19" spans="1:3" x14ac:dyDescent="0.25">
      <c r="A19" s="72"/>
      <c r="B19" s="6" t="s">
        <v>47</v>
      </c>
      <c r="C19" s="6"/>
    </row>
    <row r="20" spans="1:3" x14ac:dyDescent="0.25">
      <c r="A20" s="72"/>
      <c r="B20" s="6"/>
      <c r="C20" s="6"/>
    </row>
    <row r="21" spans="1:3" x14ac:dyDescent="0.25">
      <c r="A21" s="73"/>
      <c r="B21" s="6"/>
      <c r="C21" s="6"/>
    </row>
    <row r="22" spans="1:3" x14ac:dyDescent="0.25">
      <c r="A22" s="20" t="s">
        <v>48</v>
      </c>
      <c r="B22" s="46" t="s">
        <v>117</v>
      </c>
      <c r="C22" s="46"/>
    </row>
    <row r="23" spans="1:3" x14ac:dyDescent="0.25">
      <c r="A23" s="20" t="s">
        <v>49</v>
      </c>
      <c r="B23" s="74" t="s">
        <v>117</v>
      </c>
      <c r="C23" s="75"/>
    </row>
    <row r="24" spans="1:3" x14ac:dyDescent="0.25">
      <c r="A24" s="20" t="s">
        <v>50</v>
      </c>
      <c r="B24" s="46" t="s">
        <v>146</v>
      </c>
      <c r="C24" s="46"/>
    </row>
    <row r="25" spans="1:3" x14ac:dyDescent="0.25">
      <c r="A25" s="20" t="s">
        <v>51</v>
      </c>
      <c r="B25" s="46"/>
      <c r="C25" s="46"/>
    </row>
    <row r="26" spans="1:3" x14ac:dyDescent="0.25">
      <c r="A26" s="20" t="s">
        <v>52</v>
      </c>
      <c r="B26" s="46"/>
      <c r="C26" s="46"/>
    </row>
    <row r="27" spans="1:3" x14ac:dyDescent="0.25">
      <c r="A27" s="19" t="s">
        <v>53</v>
      </c>
      <c r="B27" s="46"/>
      <c r="C27" s="46"/>
    </row>
    <row r="28" spans="1:3" x14ac:dyDescent="0.25">
      <c r="A28" s="76" t="s">
        <v>54</v>
      </c>
      <c r="B28" s="76"/>
      <c r="C28" s="76"/>
    </row>
    <row r="29" spans="1:3" x14ac:dyDescent="0.25">
      <c r="A29" s="69" t="s">
        <v>55</v>
      </c>
      <c r="B29" s="70"/>
      <c r="C29" s="11"/>
    </row>
    <row r="30" spans="1:3" x14ac:dyDescent="0.25">
      <c r="A30" s="69" t="s">
        <v>56</v>
      </c>
      <c r="B30" s="70"/>
      <c r="C30" s="11"/>
    </row>
    <row r="31" spans="1:3" x14ac:dyDescent="0.25">
      <c r="A31" s="69" t="s">
        <v>57</v>
      </c>
      <c r="B31" s="70"/>
      <c r="C31" s="12"/>
    </row>
    <row r="32" spans="1:3" x14ac:dyDescent="0.25">
      <c r="A32" s="69" t="s">
        <v>58</v>
      </c>
      <c r="B32" s="70"/>
      <c r="C32" s="11"/>
    </row>
    <row r="33" spans="1:3" x14ac:dyDescent="0.25">
      <c r="A33" s="69" t="s">
        <v>59</v>
      </c>
      <c r="B33" s="70"/>
      <c r="C33" s="11"/>
    </row>
    <row r="34" spans="1:3" x14ac:dyDescent="0.25">
      <c r="A34" s="69" t="s">
        <v>60</v>
      </c>
      <c r="B34" s="70"/>
      <c r="C34" s="13"/>
    </row>
    <row r="35" spans="1:3" x14ac:dyDescent="0.25">
      <c r="A35" s="65" t="s">
        <v>61</v>
      </c>
      <c r="B35" s="66"/>
      <c r="C35" s="14"/>
    </row>
    <row r="36" spans="1:3" x14ac:dyDescent="0.25">
      <c r="A36" s="65" t="s">
        <v>62</v>
      </c>
      <c r="B36" s="66"/>
      <c r="C36" s="15"/>
    </row>
    <row r="37" spans="1:3" x14ac:dyDescent="0.25">
      <c r="A37" s="77" t="s">
        <v>63</v>
      </c>
      <c r="B37" s="78"/>
      <c r="C37" s="15"/>
    </row>
    <row r="38" spans="1:3" x14ac:dyDescent="0.25">
      <c r="A38" s="79"/>
      <c r="B38" s="80"/>
      <c r="C38" s="15"/>
    </row>
    <row r="39" spans="1:3" x14ac:dyDescent="0.25">
      <c r="A39" s="81"/>
      <c r="B39" s="82"/>
      <c r="C39" s="15"/>
    </row>
    <row r="40" spans="1:3" x14ac:dyDescent="0.25">
      <c r="A40" s="83" t="s">
        <v>64</v>
      </c>
      <c r="B40" s="83"/>
      <c r="C40" s="83"/>
    </row>
    <row r="41" spans="1:3" x14ac:dyDescent="0.25">
      <c r="A41" s="17" t="s">
        <v>65</v>
      </c>
      <c r="B41" s="18"/>
      <c r="C41" s="15"/>
    </row>
    <row r="42" spans="1:3" x14ac:dyDescent="0.25">
      <c r="A42" s="65" t="s">
        <v>66</v>
      </c>
      <c r="B42" s="66"/>
      <c r="C42" s="15"/>
    </row>
    <row r="43" spans="1:3" x14ac:dyDescent="0.25">
      <c r="A43" s="65" t="s">
        <v>67</v>
      </c>
      <c r="B43" s="66"/>
      <c r="C43" s="15"/>
    </row>
    <row r="44" spans="1:3" x14ac:dyDescent="0.25">
      <c r="A44" s="17" t="s">
        <v>68</v>
      </c>
      <c r="B44" s="18"/>
      <c r="C44" s="15"/>
    </row>
    <row r="45" spans="1:3" x14ac:dyDescent="0.25">
      <c r="A45" s="17" t="s">
        <v>69</v>
      </c>
      <c r="B45" s="18"/>
      <c r="C45" s="15"/>
    </row>
    <row r="46" spans="1:3" x14ac:dyDescent="0.25">
      <c r="A46" s="65" t="s">
        <v>70</v>
      </c>
      <c r="B46" s="66"/>
      <c r="C46" s="15"/>
    </row>
    <row r="47" spans="1:3" x14ac:dyDescent="0.25">
      <c r="A47" s="17" t="s">
        <v>71</v>
      </c>
      <c r="B47" s="16"/>
      <c r="C47" s="15"/>
    </row>
    <row r="48" spans="1:3" x14ac:dyDescent="0.25">
      <c r="A48" s="65" t="s">
        <v>72</v>
      </c>
      <c r="B48" s="66"/>
      <c r="C48" s="15"/>
    </row>
    <row r="49" spans="1:3" x14ac:dyDescent="0.25">
      <c r="A49" s="65" t="s">
        <v>73</v>
      </c>
      <c r="B49" s="66"/>
      <c r="C49" s="15"/>
    </row>
    <row r="50" spans="1:3" x14ac:dyDescent="0.25">
      <c r="A50" s="65" t="s">
        <v>63</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20" zoomScale="80" zoomScaleNormal="80" workbookViewId="0">
      <selection activeCell="C36" sqref="C36"/>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4" t="s">
        <v>74</v>
      </c>
      <c r="B1" s="84"/>
      <c r="C1" s="84"/>
    </row>
    <row r="2" spans="1:9" ht="15" customHeight="1" x14ac:dyDescent="0.25">
      <c r="A2" s="35" t="s">
        <v>33</v>
      </c>
      <c r="B2" s="88" t="str">
        <f>'AUTOS NOTA 321'!B2:C2</f>
        <v>SINIESTRO  (88739049)   LEGIS APJ31213</v>
      </c>
      <c r="C2" s="89"/>
    </row>
    <row r="3" spans="1:9" x14ac:dyDescent="0.25">
      <c r="A3" s="36" t="s">
        <v>1</v>
      </c>
      <c r="B3" s="103" t="str">
        <f>'AUTOS  NOTA 322'!B2:C2</f>
        <v xml:space="preserve">11001310302020220013600 </v>
      </c>
      <c r="C3" s="103"/>
    </row>
    <row r="4" spans="1:9" x14ac:dyDescent="0.25">
      <c r="A4" s="36" t="s">
        <v>2</v>
      </c>
      <c r="B4" s="103" t="str">
        <f>'AUTOS  NOTA 322'!B3:C3</f>
        <v>Juzgado 20 Civil del Circuito de Bogotá</v>
      </c>
      <c r="C4" s="103"/>
    </row>
    <row r="5" spans="1:9" x14ac:dyDescent="0.25">
      <c r="A5" s="36" t="s">
        <v>3</v>
      </c>
      <c r="B5" s="103" t="str">
        <f>'AUTOS  NOTA 322'!B4:C4</f>
        <v xml:space="preserve">Gaseosas Lux S.A.S.
Eufrande Aguja Tique
Automotores Comerciales Autocom S.A.
Luis Alberto Rativa de Pablos
Allianz Seguros S.A. 
	</v>
      </c>
      <c r="C5" s="103"/>
    </row>
    <row r="6" spans="1:9" ht="15" customHeight="1" x14ac:dyDescent="0.25">
      <c r="A6" s="36" t="s">
        <v>4</v>
      </c>
      <c r="B6" s="103" t="str">
        <f>'AUTOS  NOTA 322'!B5:C5</f>
        <v xml:space="preserve">Dora Inés Porras Cepeda (Madre)
Jorge Elias Saavedra Saavedra (Padre)
Liliana Inés Saavedra Porras (Hermanos)
Magaly Adriana Saavedra Porras (Hermanos)
Ramiro Saavedra Osorios (Hermanos)
</v>
      </c>
      <c r="C6" s="103"/>
    </row>
    <row r="7" spans="1:9" x14ac:dyDescent="0.25">
      <c r="A7" s="36" t="s">
        <v>5</v>
      </c>
      <c r="B7" s="103" t="str">
        <f>'AUTOS  NOTA 322'!B6:C6</f>
        <v>LLAMADA EN GARANTIA</v>
      </c>
      <c r="C7" s="103"/>
    </row>
    <row r="8" spans="1:9" x14ac:dyDescent="0.25">
      <c r="A8" s="38" t="s">
        <v>34</v>
      </c>
      <c r="B8" s="103" t="str">
        <f>'AUTOS  NOTA 322'!B7:C8</f>
        <v>Jorge Fabian Saveedra Piedras (muerto)</v>
      </c>
      <c r="C8" s="103"/>
    </row>
    <row r="9" spans="1:9" ht="30" x14ac:dyDescent="0.25">
      <c r="A9" s="36" t="s">
        <v>75</v>
      </c>
      <c r="B9" s="101">
        <f>SUM(C11,C12,C14,C15,C17)</f>
        <v>1072008203</v>
      </c>
      <c r="C9" s="102"/>
    </row>
    <row r="10" spans="1:9" x14ac:dyDescent="0.25">
      <c r="A10" s="104" t="s">
        <v>76</v>
      </c>
      <c r="B10" s="93" t="s">
        <v>77</v>
      </c>
      <c r="C10" s="94"/>
    </row>
    <row r="11" spans="1:9" x14ac:dyDescent="0.25">
      <c r="A11" s="104"/>
      <c r="B11" s="37" t="s">
        <v>78</v>
      </c>
      <c r="C11" s="32">
        <v>722008203</v>
      </c>
    </row>
    <row r="12" spans="1:9" x14ac:dyDescent="0.25">
      <c r="A12" s="104"/>
      <c r="B12" s="37" t="s">
        <v>79</v>
      </c>
      <c r="C12" s="32"/>
    </row>
    <row r="13" spans="1:9" x14ac:dyDescent="0.25">
      <c r="A13" s="104"/>
      <c r="B13" s="93"/>
      <c r="C13" s="94"/>
    </row>
    <row r="14" spans="1:9" x14ac:dyDescent="0.25">
      <c r="A14" s="104"/>
      <c r="B14" s="37" t="s">
        <v>80</v>
      </c>
      <c r="C14" s="40">
        <v>350000000</v>
      </c>
    </row>
    <row r="15" spans="1:9" x14ac:dyDescent="0.25">
      <c r="A15" s="104"/>
      <c r="B15" s="37" t="s">
        <v>178</v>
      </c>
      <c r="C15" s="40" t="s">
        <v>179</v>
      </c>
      <c r="E15" t="s">
        <v>81</v>
      </c>
      <c r="F15" s="22">
        <v>0.7</v>
      </c>
    </row>
    <row r="16" spans="1:9" x14ac:dyDescent="0.25">
      <c r="A16" s="104"/>
      <c r="B16" s="93" t="s">
        <v>82</v>
      </c>
      <c r="C16" s="94"/>
      <c r="E16" t="s">
        <v>83</v>
      </c>
      <c r="F16" s="23">
        <v>0.3</v>
      </c>
      <c r="I16" s="25"/>
    </row>
    <row r="17" spans="1:9" x14ac:dyDescent="0.25">
      <c r="A17" s="104"/>
      <c r="B17" s="37"/>
      <c r="C17" s="41"/>
      <c r="F17" s="26"/>
      <c r="I17" s="25"/>
    </row>
    <row r="18" spans="1:9" ht="23.25" customHeight="1" x14ac:dyDescent="0.25">
      <c r="A18" s="39" t="s">
        <v>84</v>
      </c>
      <c r="B18" s="88" t="s">
        <v>81</v>
      </c>
      <c r="C18" s="89"/>
    </row>
    <row r="19" spans="1:9" ht="60" x14ac:dyDescent="0.25">
      <c r="A19" s="36" t="s">
        <v>85</v>
      </c>
      <c r="B19" s="95" t="s">
        <v>184</v>
      </c>
      <c r="C19" s="96"/>
    </row>
    <row r="20" spans="1:9" ht="15" customHeight="1" x14ac:dyDescent="0.25">
      <c r="A20" s="21" t="s">
        <v>86</v>
      </c>
      <c r="B20" s="90">
        <f>((C22+C23+C25+C26+C30+C28+C32+C34+C29+C33)-C37)*C36*C38</f>
        <v>310000000</v>
      </c>
      <c r="C20" s="90"/>
    </row>
    <row r="21" spans="1:9" x14ac:dyDescent="0.25">
      <c r="A21" s="7" t="s">
        <v>87</v>
      </c>
      <c r="B21" s="97" t="s">
        <v>77</v>
      </c>
      <c r="C21" s="98"/>
    </row>
    <row r="22" spans="1:9" x14ac:dyDescent="0.25">
      <c r="A22" s="99"/>
      <c r="B22" s="37" t="s">
        <v>78</v>
      </c>
      <c r="C22" s="32">
        <v>0</v>
      </c>
    </row>
    <row r="23" spans="1:9" x14ac:dyDescent="0.25">
      <c r="A23" s="100"/>
      <c r="B23" s="37" t="s">
        <v>79</v>
      </c>
      <c r="C23" s="32">
        <v>0</v>
      </c>
    </row>
    <row r="24" spans="1:9" x14ac:dyDescent="0.25">
      <c r="A24" s="100"/>
      <c r="B24" s="93" t="s">
        <v>88</v>
      </c>
      <c r="C24" s="94"/>
    </row>
    <row r="25" spans="1:9" x14ac:dyDescent="0.25">
      <c r="A25" s="100"/>
      <c r="B25" s="37" t="s">
        <v>80</v>
      </c>
      <c r="C25" s="32">
        <v>210000000</v>
      </c>
    </row>
    <row r="26" spans="1:9" ht="29.1" customHeight="1" x14ac:dyDescent="0.25">
      <c r="A26" s="100"/>
      <c r="B26" s="37" t="s">
        <v>178</v>
      </c>
      <c r="C26" s="32">
        <v>100000000</v>
      </c>
    </row>
    <row r="27" spans="1:9" x14ac:dyDescent="0.25">
      <c r="A27" s="100"/>
      <c r="B27" s="93" t="s">
        <v>89</v>
      </c>
      <c r="C27" s="94"/>
    </row>
    <row r="28" spans="1:9" x14ac:dyDescent="0.25">
      <c r="A28" s="100"/>
      <c r="B28" s="37" t="s">
        <v>90</v>
      </c>
      <c r="C28" s="32">
        <v>0</v>
      </c>
    </row>
    <row r="29" spans="1:9" x14ac:dyDescent="0.25">
      <c r="A29" s="100"/>
      <c r="B29" s="37" t="s">
        <v>78</v>
      </c>
      <c r="C29" s="32">
        <v>0</v>
      </c>
    </row>
    <row r="30" spans="1:9" x14ac:dyDescent="0.25">
      <c r="A30" s="100"/>
      <c r="B30" s="37" t="s">
        <v>79</v>
      </c>
      <c r="C30" s="32">
        <v>0</v>
      </c>
    </row>
    <row r="31" spans="1:9" x14ac:dyDescent="0.25">
      <c r="A31" s="100"/>
      <c r="B31" s="93" t="s">
        <v>91</v>
      </c>
      <c r="C31" s="94"/>
    </row>
    <row r="32" spans="1:9" x14ac:dyDescent="0.25">
      <c r="A32" s="100"/>
      <c r="B32" s="37"/>
      <c r="C32" s="32"/>
    </row>
    <row r="33" spans="1:3" x14ac:dyDescent="0.25">
      <c r="A33" s="100"/>
      <c r="B33" s="37" t="s">
        <v>78</v>
      </c>
      <c r="C33" s="32">
        <v>0</v>
      </c>
    </row>
    <row r="34" spans="1:3" x14ac:dyDescent="0.25">
      <c r="A34" s="100"/>
      <c r="B34" s="37" t="s">
        <v>79</v>
      </c>
      <c r="C34" s="32">
        <v>0</v>
      </c>
    </row>
    <row r="35" spans="1:3" x14ac:dyDescent="0.25">
      <c r="A35" s="100"/>
      <c r="B35" s="93" t="s">
        <v>92</v>
      </c>
      <c r="C35" s="94"/>
    </row>
    <row r="36" spans="1:3" x14ac:dyDescent="0.25">
      <c r="A36" s="100"/>
      <c r="B36" s="37" t="s">
        <v>93</v>
      </c>
      <c r="C36" s="33">
        <v>1</v>
      </c>
    </row>
    <row r="37" spans="1:3" x14ac:dyDescent="0.25">
      <c r="A37" s="100"/>
      <c r="B37" s="37" t="s">
        <v>39</v>
      </c>
      <c r="C37" s="34">
        <v>0</v>
      </c>
    </row>
    <row r="38" spans="1:3" x14ac:dyDescent="0.25">
      <c r="A38" s="100"/>
      <c r="B38" s="37" t="s">
        <v>94</v>
      </c>
      <c r="C38" s="33">
        <v>1</v>
      </c>
    </row>
    <row r="39" spans="1:3" x14ac:dyDescent="0.25">
      <c r="A39" s="24" t="s">
        <v>95</v>
      </c>
      <c r="B39" s="90">
        <f>IFERROR(B20*(VLOOKUP(B18,E15:F17,2,0)),16666)</f>
        <v>217000000</v>
      </c>
      <c r="C39" s="90"/>
    </row>
    <row r="40" spans="1:3" ht="93" customHeight="1" x14ac:dyDescent="0.25">
      <c r="A40" s="36" t="s">
        <v>96</v>
      </c>
      <c r="B40" s="91" t="s">
        <v>185</v>
      </c>
      <c r="C40" s="92"/>
    </row>
    <row r="41" spans="1:3" ht="211.5" customHeight="1" x14ac:dyDescent="0.25">
      <c r="A41" s="36" t="s">
        <v>97</v>
      </c>
      <c r="B41" s="86" t="s">
        <v>180</v>
      </c>
      <c r="C41" s="87"/>
    </row>
    <row r="42" spans="1:3" ht="26.1" customHeight="1" x14ac:dyDescent="0.25">
      <c r="A42" s="43" t="s">
        <v>98</v>
      </c>
      <c r="B42" s="43"/>
      <c r="C42" s="43"/>
    </row>
    <row r="43" spans="1:3" x14ac:dyDescent="0.25">
      <c r="A43" s="42" t="s">
        <v>99</v>
      </c>
      <c r="B43" s="85"/>
      <c r="C43" s="85"/>
    </row>
    <row r="44" spans="1:3" ht="41.1" customHeight="1" x14ac:dyDescent="0.25">
      <c r="A44" s="42" t="s">
        <v>100</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4" t="s">
        <v>101</v>
      </c>
      <c r="B1" s="84"/>
      <c r="C1" s="84"/>
    </row>
    <row r="2" spans="1:3" x14ac:dyDescent="0.25">
      <c r="A2" s="20" t="s">
        <v>33</v>
      </c>
      <c r="B2" s="74" t="str">
        <f>'AUTOS NOTA 324'!B2:C2</f>
        <v>SINIESTRO  (88739049)   LEGIS APJ31213</v>
      </c>
      <c r="C2" s="75"/>
    </row>
    <row r="3" spans="1:3" x14ac:dyDescent="0.25">
      <c r="A3" s="5" t="s">
        <v>1</v>
      </c>
      <c r="B3" s="46" t="str">
        <f>'AUTOS  NOTA 322'!B2:C2</f>
        <v xml:space="preserve">11001310302020220013600 </v>
      </c>
      <c r="C3" s="46"/>
    </row>
    <row r="4" spans="1:3" x14ac:dyDescent="0.25">
      <c r="A4" s="5" t="s">
        <v>2</v>
      </c>
      <c r="B4" s="46" t="str">
        <f>'AUTOS  NOTA 322'!B3:C3</f>
        <v>Juzgado 20 Civil del Circuito de Bogotá</v>
      </c>
      <c r="C4" s="46"/>
    </row>
    <row r="5" spans="1:3" x14ac:dyDescent="0.25">
      <c r="A5" s="5" t="s">
        <v>3</v>
      </c>
      <c r="B5" s="46" t="str">
        <f>'AUTOS  NOTA 322'!B4:C4</f>
        <v xml:space="preserve">Gaseosas Lux S.A.S.
Eufrande Aguja Tique
Automotores Comerciales Autocom S.A.
Luis Alberto Rativa de Pablos
Allianz Seguros S.A. 
	</v>
      </c>
      <c r="C5" s="46"/>
    </row>
    <row r="6" spans="1:3" ht="15" customHeight="1" x14ac:dyDescent="0.25">
      <c r="A6" s="5" t="s">
        <v>4</v>
      </c>
      <c r="B6" s="46" t="str">
        <f>'AUTOS  NOTA 322'!B5:C5</f>
        <v xml:space="preserve">Dora Inés Porras Cepeda (Madre)
Jorge Elias Saavedra Saavedra (Padre)
Liliana Inés Saavedra Porras (Hermanos)
Magaly Adriana Saavedra Porras (Hermanos)
Ramiro Saavedra Osorios (Hermanos)
</v>
      </c>
      <c r="C6" s="46"/>
    </row>
    <row r="7" spans="1:3" ht="15" customHeight="1" x14ac:dyDescent="0.25">
      <c r="A7" s="5" t="s">
        <v>5</v>
      </c>
      <c r="B7" s="46" t="str">
        <f>'AUTOS  NOTA 322'!B6:C6</f>
        <v>LLAMADA EN GARANTIA</v>
      </c>
      <c r="C7" s="46"/>
    </row>
    <row r="8" spans="1:3" ht="15" customHeight="1" x14ac:dyDescent="0.25">
      <c r="A8" s="31" t="s">
        <v>34</v>
      </c>
      <c r="B8" s="46" t="str">
        <f>'AUTOS  NOTA 322'!B7:C8</f>
        <v>Jorge Fabian Saveedra Piedras (muerto)</v>
      </c>
      <c r="C8" s="46"/>
    </row>
    <row r="9" spans="1:3" ht="18.95" customHeight="1" x14ac:dyDescent="0.25">
      <c r="A9" s="5" t="s">
        <v>102</v>
      </c>
      <c r="B9" s="46"/>
      <c r="C9" s="46"/>
    </row>
    <row r="10" spans="1:3" x14ac:dyDescent="0.25">
      <c r="A10" s="7" t="s">
        <v>87</v>
      </c>
      <c r="B10" s="107">
        <f>'AUTOS NOTA 324'!B20:C20</f>
        <v>310000000</v>
      </c>
      <c r="C10" s="107"/>
    </row>
    <row r="11" spans="1:3" x14ac:dyDescent="0.25">
      <c r="A11" s="7" t="s">
        <v>103</v>
      </c>
      <c r="B11" s="108">
        <f>'AUTOS NOTA 324'!B39:C39</f>
        <v>217000000</v>
      </c>
      <c r="C11" s="46"/>
    </row>
    <row r="12" spans="1:3" ht="30" x14ac:dyDescent="0.25">
      <c r="A12" s="7" t="s">
        <v>104</v>
      </c>
      <c r="B12" s="105"/>
      <c r="C12" s="106"/>
    </row>
    <row r="13" spans="1:3" ht="45" x14ac:dyDescent="0.25">
      <c r="A13" s="5" t="s">
        <v>105</v>
      </c>
      <c r="B13" s="46"/>
      <c r="C13" s="46"/>
    </row>
    <row r="14" spans="1:3" ht="45" x14ac:dyDescent="0.25">
      <c r="A14" s="5" t="s">
        <v>106</v>
      </c>
      <c r="B14" s="46"/>
      <c r="C14" s="46"/>
    </row>
    <row r="15" spans="1:3" x14ac:dyDescent="0.25">
      <c r="A15" s="5" t="s">
        <v>107</v>
      </c>
      <c r="B15" s="6"/>
      <c r="C15" s="6"/>
    </row>
    <row r="16" spans="1:3" x14ac:dyDescent="0.25">
      <c r="A16" s="7" t="s">
        <v>108</v>
      </c>
      <c r="B16" s="46"/>
      <c r="C16" s="46"/>
    </row>
    <row r="17" spans="1:3" x14ac:dyDescent="0.25">
      <c r="A17" s="6" t="s">
        <v>109</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110</v>
      </c>
      <c r="C1" s="9" t="s">
        <v>44</v>
      </c>
      <c r="D1" s="9" t="s">
        <v>111</v>
      </c>
      <c r="E1" s="3" t="s">
        <v>50</v>
      </c>
      <c r="F1" s="2" t="s">
        <v>81</v>
      </c>
      <c r="G1" s="4">
        <v>0</v>
      </c>
      <c r="H1" t="s">
        <v>16</v>
      </c>
      <c r="I1" t="s">
        <v>112</v>
      </c>
      <c r="K1" t="s">
        <v>113</v>
      </c>
      <c r="L1" s="30" t="s">
        <v>114</v>
      </c>
      <c r="M1" t="s">
        <v>115</v>
      </c>
      <c r="N1" t="s">
        <v>81</v>
      </c>
      <c r="O1" t="s">
        <v>116</v>
      </c>
    </row>
    <row r="2" spans="1:15" x14ac:dyDescent="0.25">
      <c r="A2" t="s">
        <v>115</v>
      </c>
      <c r="B2" t="s">
        <v>117</v>
      </c>
      <c r="C2" t="s">
        <v>118</v>
      </c>
      <c r="D2" s="2" t="s">
        <v>119</v>
      </c>
      <c r="E2" s="1" t="s">
        <v>120</v>
      </c>
      <c r="F2" s="2" t="s">
        <v>121</v>
      </c>
      <c r="G2" s="4">
        <v>0.7</v>
      </c>
      <c r="H2" t="s">
        <v>122</v>
      </c>
      <c r="I2" t="s">
        <v>123</v>
      </c>
      <c r="K2" t="s">
        <v>124</v>
      </c>
      <c r="L2" s="30" t="s">
        <v>125</v>
      </c>
      <c r="M2" t="s">
        <v>126</v>
      </c>
      <c r="N2" t="s">
        <v>83</v>
      </c>
      <c r="O2" t="s">
        <v>117</v>
      </c>
    </row>
    <row r="3" spans="1:15" x14ac:dyDescent="0.25">
      <c r="A3" t="s">
        <v>126</v>
      </c>
      <c r="C3" t="s">
        <v>127</v>
      </c>
      <c r="D3" s="2" t="s">
        <v>128</v>
      </c>
      <c r="E3" s="1" t="s">
        <v>129</v>
      </c>
      <c r="F3" s="2" t="s">
        <v>83</v>
      </c>
      <c r="G3" s="4">
        <v>0.3</v>
      </c>
      <c r="H3" t="s">
        <v>130</v>
      </c>
      <c r="I3" t="s">
        <v>131</v>
      </c>
      <c r="L3" s="30" t="s">
        <v>37</v>
      </c>
      <c r="M3" t="s">
        <v>132</v>
      </c>
      <c r="N3" t="s">
        <v>121</v>
      </c>
    </row>
    <row r="4" spans="1:15" x14ac:dyDescent="0.25">
      <c r="A4" t="s">
        <v>132</v>
      </c>
      <c r="C4" t="s">
        <v>133</v>
      </c>
      <c r="E4" s="1" t="s">
        <v>134</v>
      </c>
      <c r="H4" t="s">
        <v>135</v>
      </c>
      <c r="I4" t="s">
        <v>136</v>
      </c>
      <c r="L4" t="s">
        <v>137</v>
      </c>
    </row>
    <row r="5" spans="1:15" x14ac:dyDescent="0.25">
      <c r="A5" t="s">
        <v>138</v>
      </c>
      <c r="E5" s="1" t="s">
        <v>139</v>
      </c>
      <c r="H5" t="s">
        <v>140</v>
      </c>
      <c r="I5" t="s">
        <v>141</v>
      </c>
      <c r="L5" s="30" t="s">
        <v>142</v>
      </c>
    </row>
    <row r="6" spans="1:15" x14ac:dyDescent="0.25">
      <c r="E6" s="1" t="s">
        <v>143</v>
      </c>
      <c r="I6" t="s">
        <v>144</v>
      </c>
      <c r="L6" s="30" t="s">
        <v>145</v>
      </c>
    </row>
    <row r="7" spans="1:15" x14ac:dyDescent="0.25">
      <c r="E7" s="1" t="s">
        <v>146</v>
      </c>
      <c r="I7" t="s">
        <v>147</v>
      </c>
      <c r="L7" s="30" t="s">
        <v>148</v>
      </c>
    </row>
    <row r="8" spans="1:15" x14ac:dyDescent="0.25">
      <c r="E8" s="1" t="s">
        <v>149</v>
      </c>
      <c r="L8" s="30" t="s">
        <v>89</v>
      </c>
    </row>
    <row r="9" spans="1:15" x14ac:dyDescent="0.25">
      <c r="L9" s="30" t="s">
        <v>150</v>
      </c>
    </row>
    <row r="10" spans="1:15" x14ac:dyDescent="0.25">
      <c r="L10" s="30" t="s">
        <v>151</v>
      </c>
    </row>
    <row r="11" spans="1:15" x14ac:dyDescent="0.25">
      <c r="L11" s="30" t="s">
        <v>152</v>
      </c>
    </row>
    <row r="12" spans="1:15" x14ac:dyDescent="0.25">
      <c r="L12" s="30" t="s">
        <v>153</v>
      </c>
    </row>
    <row r="13" spans="1:15" x14ac:dyDescent="0.25">
      <c r="L13" s="30" t="s">
        <v>154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2024-10-11T22:51:37Z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