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aboga\OneDrive\Escritorio\"/>
    </mc:Choice>
  </mc:AlternateContent>
  <xr:revisionPtr revIDLastSave="0" documentId="13_ncr:1_{9411DE2B-7D57-45EF-A48F-2273FC16D3FE}" xr6:coauthVersionLast="47" xr6:coauthVersionMax="47" xr10:uidLastSave="{00000000-0000-0000-0000-000000000000}"/>
  <bookViews>
    <workbookView xWindow="2540" yWindow="400" windowWidth="15990" windowHeight="99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5" l="1"/>
  <c r="B8" i="11" s="1"/>
  <c r="B17" i="11"/>
  <c r="B28" i="11" s="1"/>
  <c r="C11" i="11"/>
  <c r="C10" i="11"/>
  <c r="B7" i="10"/>
  <c r="B7" i="14"/>
  <c r="B6" i="14"/>
  <c r="B5" i="14"/>
  <c r="B4" i="14"/>
  <c r="B3" i="14"/>
  <c r="B2" i="14"/>
  <c r="B4" i="11"/>
  <c r="B5" i="11"/>
  <c r="B6" i="11"/>
  <c r="B7" i="11"/>
  <c r="B3" i="11"/>
  <c r="B2" i="11"/>
  <c r="B4" i="10"/>
  <c r="B5" i="10"/>
  <c r="B6" i="10"/>
  <c r="B3" i="10"/>
</calcChain>
</file>

<file path=xl/sharedStrings.xml><?xml version="1.0" encoding="utf-8"?>
<sst xmlns="http://schemas.openxmlformats.org/spreadsheetml/2006/main" count="194" uniqueCount="154">
  <si>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</si>
  <si>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</si>
  <si>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</si>
  <si>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</si>
  <si>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</si>
  <si>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</si>
  <si>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</si>
  <si>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</si>
  <si>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</si>
  <si>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</si>
  <si>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</si>
  <si>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</si>
  <si>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</si>
  <si>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</si>
  <si>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</si>
  <si>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</si>
  <si>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</si>
  <si>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</si>
  <si>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</si>
  <si>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</si>
  <si>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</si>
  <si>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</si>
  <si>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</si>
  <si>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</si>
  <si>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</si>
  <si>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</si>
  <si>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</si>
  <si>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</si>
  <si>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</si>
  <si>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</si>
  <si>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</si>
  <si>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</si>
  <si>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</si>
  <si>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</si>
  <si>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</si>
  <si>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</si>
  <si>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</si>
  <si>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</si>
  <si>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</si>
  <si>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</si>
  <si>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</si>
  <si>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</si>
  <si>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</si>
  <si>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</si>
  <si>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</si>
  <si>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</si>
  <si>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</si>
  <si>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</si>
  <si>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</si>
  <si>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</si>
  <si>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</si>
  <si>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</si>
  <si>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</si>
  <si>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</si>
  <si>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</si>
  <si>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</si>
  <si>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</si>
  <si>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</si>
  <si>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</si>
  <si>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</si>
  <si>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</si>
  <si>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</si>
  <si>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</si>
  <si>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</si>
  <si>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</si>
  <si>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</si>
  <si>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</si>
  <si>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</si>
  <si>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</si>
  <si>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</si>
  <si>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</si>
  <si>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</si>
  <si>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</si>
  <si>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</si>
  <si>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</si>
  <si>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</si>
  <si>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</si>
  <si>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</si>
  <si>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</si>
  <si>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</si>
  <si>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</si>
  <si>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</si>
  <si>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</si>
  <si>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</si>
  <si>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</si>
  <si>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</si>
  <si>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</si>
  <si>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</si>
  <si>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</si>
  <si>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</si>
  <si>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</si>
  <si>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</si>
  <si>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</si>
  <si>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</si>
  <si>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</si>
  <si>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</si>
  <si>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</si>
  <si>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</si>
  <si>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</si>
  <si>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</si>
  <si>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</si>
  <si>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</si>
  <si>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</si>
  <si>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</si>
  <si>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</si>
  <si>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</si>
  <si>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</si>
  <si>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</si>
  <si>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</si>
  <si>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</si>
  <si>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</si>
  <si>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</si>
  <si>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</si>
  <si>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</si>
  <si>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</si>
  <si>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</si>
  <si>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</si>
  <si>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</si>
  <si>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</si>
  <si>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</si>
  <si>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</si>
  <si>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</si>
  <si>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</si>
  <si>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</si>
  <si>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</si>
  <si>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</si>
  <si>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</si>
  <si>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</si>
  <si>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</si>
  <si>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</si>
  <si>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</si>
  <si>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</si>
  <si>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</si>
  <si>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</si>
  <si>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</si>
  <si>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</si>
  <si>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</si>
  <si>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Daño a la salud o vida  relaciòn</t>
  </si>
  <si>
    <t>11001334306220210007100</t>
  </si>
  <si>
    <t>JUZGADO SESENTA Y DOS ADMINISTRATIVO  CIRCUITO JUDICIAL DE BOGOTÁ SECCIÓN TERCERA</t>
  </si>
  <si>
    <t xml:space="preserve"> FIDUCIARIA LA PREVISORA S.A. EN CALIDAD DE  VOCERA Y ADMINISTRADORA DEL PATRIMONIO AUTÓNOMO FONDO NACIONAL DE  PRESTACIONES SOCIALES DEL MAGISTERIO, CLÍNICA MEDILÁSER S.A., HOSPITAL  REGIONAL DE SOGAMOSO E.S.E., UNIÓN TEMPORAL MEDISALUD UT y del señor  ÓSCAR ALBERTO OCHOA.</t>
  </si>
  <si>
    <t>NARDA CECILIA RODRÍGUEZ SANDOVAL (víctima directa) BIBIANA ANDREA NOVOA RODRÍGUEZ (en calidad de hija de la víctima) JHON ALAN NOVOA RODRÍGUEZ (en calidad de hijo de la víctima) MANUEL FERNANDO NOVOA RODRÍGUEZ (en calidad de hijo de la víctima) HÉCTOR FABIÁN NOVOA RODRÍGUEZ ( en calidad de en calidad de hijo de la víctima)</t>
  </si>
  <si>
    <t>CLÍNICA MEDILÁSER S.A.S.</t>
  </si>
  <si>
    <t>813001952-0</t>
  </si>
  <si>
    <t>17  de Diciembre de 2018</t>
  </si>
  <si>
    <t>15 de diciembre de 2020</t>
  </si>
  <si>
    <t>11 de marzo de 2021</t>
  </si>
  <si>
    <t>R.C Profesional</t>
  </si>
  <si>
    <t>9 de abril de 2024</t>
  </si>
  <si>
    <t>3 de mayo de 2024</t>
  </si>
  <si>
    <t>022208483/0</t>
  </si>
  <si>
    <t xml:space="preserve">NARDA CECILIA RODRÍGUEZ SANDOVAL (lesionado) </t>
  </si>
  <si>
    <t>1.	Aducen los demandantes que el 15 de diciembre de 2018, la señora Narda Cecilia Rodríguez Sandoval presentó dolor abdominal agudo. Su primera atención médica se llevó a cabo en el centro de salud del Municipio de Sabalarga, donde le dieron de alta con receta de medicamentos.
2.	Debido a la persistencia del dolor abdominal, la señora Narda se dirigió a la Clínica Valle del Sol en el municipio de Sogamoso, donde le diagnosticaron la patología de apendicitis.
3.	La paciente fue remitida a la Clínica Medilaser el 17 de diciembre de 2018 con la finalidad de que se le practicara un procedimiento quirúrgico. El 17 de diciembre de 2018, el Médico Oscar Alberto Ochoa procedió a realizar el procedimiento médico denominado apendicetomía.
4.	Para el 22 de diciembre de 2018, la paciente fue dada de alta por parte de los galenos de la Clínica Medilaser, recetándole Acetaminofén.
5.	Para el 10 de enero de 2019, la paciente se practicó una ecografía de carácter particular en atención a diferentes síntomas que le aquejaban. El Radiólogo instó a la paciente a que de manera urgente acudiera a su centro médico, ya que había hallado y observaba un elemento extraño en el abdomen de la paciente consistente en gasas-compresas.
6.	El 3 de febrero de 2019, como consecuencia del estado médico de la paciente, los galenos del Hospital Regional de Sogamoso procedieron a practicarle cirugía, mediante la cual procedieron a retirar del cuerpo de la paciente gasas y compresas que le ocasionaron una condición médica infecciosa.
7.	Como consecuencia del oblito quirúrgico, a la demandante le fueron otorgadas incapacidades médicas por un lapso de 90 días, además de los perjuicios emocionales y la infección aguda con expulsión de materia.
8.	Finalmente, los demandantes no aportan un dictamen pericial que determine el porcentaje de pérdida de capacidad laboral que padece la demandante. Esta prueba ha sido solicitada en su libelo genitor.</t>
  </si>
  <si>
    <t>31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</si>
</sst>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85" zoomScaleNormal="85" workbookViewId="0">
      <selection activeCell="B34" sqref="B34"/>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49" t="s">
        <v>41</v>
      </c>
      <c r="B1" s="49"/>
      <c r="C1" s="49"/>
    </row>
    <row r="2" spans="1:3" x14ac:dyDescent="0.35">
      <c r="A2" s="5" t="s">
        <v>11</v>
      </c>
      <c r="B2" s="50" t="s">
        <v>138</v>
      </c>
      <c r="C2" s="51"/>
    </row>
    <row r="3" spans="1:3" x14ac:dyDescent="0.35">
      <c r="A3" s="5" t="s">
        <v>0</v>
      </c>
      <c r="B3" s="47" t="s">
        <v>139</v>
      </c>
      <c r="C3" s="52"/>
    </row>
    <row r="4" spans="1:3" x14ac:dyDescent="0.35">
      <c r="A4" s="5" t="s">
        <v>109</v>
      </c>
      <c r="B4" s="53" t="s">
        <v>140</v>
      </c>
      <c r="C4" s="52"/>
    </row>
    <row r="5" spans="1:3" ht="14.5" customHeight="1" x14ac:dyDescent="0.35">
      <c r="A5" s="5" t="s">
        <v>1</v>
      </c>
      <c r="B5" s="53" t="s">
        <v>141</v>
      </c>
      <c r="C5" s="52"/>
    </row>
    <row r="6" spans="1:3" x14ac:dyDescent="0.35">
      <c r="A6" s="5" t="s">
        <v>110</v>
      </c>
      <c r="B6" s="36" t="s">
        <v>134</v>
      </c>
      <c r="C6" s="36"/>
    </row>
    <row r="7" spans="1:3" x14ac:dyDescent="0.35">
      <c r="A7" s="5" t="s">
        <v>2</v>
      </c>
      <c r="B7" s="36" t="s">
        <v>151</v>
      </c>
      <c r="C7" s="36"/>
    </row>
    <row r="8" spans="1:3" x14ac:dyDescent="0.35">
      <c r="A8" s="5" t="s">
        <v>3</v>
      </c>
      <c r="B8" s="38" t="s">
        <v>144</v>
      </c>
      <c r="C8" s="38"/>
    </row>
    <row r="9" spans="1:3" x14ac:dyDescent="0.35">
      <c r="A9" s="5" t="s">
        <v>4</v>
      </c>
      <c r="B9" s="38" t="s">
        <v>145</v>
      </c>
      <c r="C9" s="38"/>
    </row>
    <row r="10" spans="1:3" x14ac:dyDescent="0.35">
      <c r="A10" s="5" t="s">
        <v>5</v>
      </c>
      <c r="B10" s="38" t="s">
        <v>146</v>
      </c>
      <c r="C10" s="38"/>
    </row>
    <row r="11" spans="1:3" ht="23.25" customHeight="1" x14ac:dyDescent="0.35">
      <c r="A11" s="5" t="s">
        <v>27</v>
      </c>
      <c r="B11" s="47" t="s">
        <v>147</v>
      </c>
      <c r="C11" s="48"/>
    </row>
    <row r="12" spans="1:3" x14ac:dyDescent="0.35">
      <c r="A12" s="37" t="s">
        <v>120</v>
      </c>
      <c r="B12" s="38" t="s">
        <v>152</v>
      </c>
      <c r="C12" s="36"/>
    </row>
    <row r="13" spans="1:3" ht="30" customHeight="1" x14ac:dyDescent="0.35">
      <c r="A13" s="37"/>
      <c r="B13" s="36"/>
      <c r="C13" s="36"/>
    </row>
    <row r="14" spans="1:3" ht="73.5" customHeight="1" x14ac:dyDescent="0.35">
      <c r="A14" s="37"/>
      <c r="B14" s="36"/>
      <c r="C14" s="36"/>
    </row>
    <row r="15" spans="1:3" ht="29" x14ac:dyDescent="0.35">
      <c r="A15" s="5" t="s">
        <v>46</v>
      </c>
      <c r="B15" s="41">
        <f>SUM(C17,C18,C20,C21,C23)</f>
        <v>926720903</v>
      </c>
      <c r="C15" s="42"/>
    </row>
    <row r="16" spans="1:3" ht="33.75" customHeight="1" x14ac:dyDescent="0.35">
      <c r="A16" s="43" t="s">
        <v>47</v>
      </c>
      <c r="B16" s="44" t="s">
        <v>48</v>
      </c>
      <c r="C16" s="44"/>
    </row>
    <row r="17" spans="1:3" ht="33.75" customHeight="1" x14ac:dyDescent="0.35">
      <c r="A17" s="43"/>
      <c r="B17" s="11" t="s">
        <v>49</v>
      </c>
      <c r="C17" s="6">
        <v>135445173</v>
      </c>
    </row>
    <row r="18" spans="1:3" ht="33.75" customHeight="1" x14ac:dyDescent="0.35">
      <c r="A18" s="43"/>
      <c r="B18" s="11" t="s">
        <v>50</v>
      </c>
      <c r="C18" s="6">
        <v>11275730</v>
      </c>
    </row>
    <row r="19" spans="1:3" x14ac:dyDescent="0.35">
      <c r="A19" s="43"/>
      <c r="B19" s="45" t="s">
        <v>51</v>
      </c>
      <c r="C19" s="46"/>
    </row>
    <row r="20" spans="1:3" x14ac:dyDescent="0.35">
      <c r="A20" s="43"/>
      <c r="B20" s="11" t="s">
        <v>112</v>
      </c>
      <c r="C20" s="6">
        <v>650000000</v>
      </c>
    </row>
    <row r="21" spans="1:3" x14ac:dyDescent="0.35">
      <c r="A21" s="43"/>
      <c r="B21" s="11" t="s">
        <v>137</v>
      </c>
      <c r="C21" s="6">
        <v>130000000</v>
      </c>
    </row>
    <row r="22" spans="1:3" x14ac:dyDescent="0.35">
      <c r="A22" s="43"/>
      <c r="B22" s="45" t="s">
        <v>108</v>
      </c>
      <c r="C22" s="46"/>
    </row>
    <row r="23" spans="1:3" x14ac:dyDescent="0.35">
      <c r="A23" s="43"/>
      <c r="B23" s="11"/>
      <c r="C23" s="16"/>
    </row>
    <row r="24" spans="1:3" x14ac:dyDescent="0.35">
      <c r="A24" s="5" t="s">
        <v>6</v>
      </c>
      <c r="B24" s="36" t="s">
        <v>142</v>
      </c>
      <c r="C24" s="36"/>
    </row>
    <row r="25" spans="1:3" x14ac:dyDescent="0.35">
      <c r="A25" s="5" t="s">
        <v>7</v>
      </c>
      <c r="B25" s="36" t="s">
        <v>143</v>
      </c>
      <c r="C25" s="36"/>
    </row>
    <row r="26" spans="1:3" x14ac:dyDescent="0.35">
      <c r="A26" s="5" t="s">
        <v>8</v>
      </c>
      <c r="B26" s="36" t="s">
        <v>150</v>
      </c>
      <c r="C26" s="36"/>
    </row>
    <row r="27" spans="1:3" x14ac:dyDescent="0.35">
      <c r="A27" s="5" t="s">
        <v>42</v>
      </c>
      <c r="B27" s="39" t="s">
        <v>153</v>
      </c>
      <c r="C27" s="40"/>
    </row>
    <row r="28" spans="1:3" x14ac:dyDescent="0.35">
      <c r="A28" s="5" t="s">
        <v>9</v>
      </c>
      <c r="B28" s="35" t="s">
        <v>148</v>
      </c>
      <c r="C28" s="35"/>
    </row>
    <row r="29" spans="1:3" x14ac:dyDescent="0.35">
      <c r="A29" s="5" t="s">
        <v>10</v>
      </c>
      <c r="B29" s="36" t="s">
        <v>149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28" zoomScale="70" zoomScaleNormal="70" workbookViewId="0">
      <selection activeCell="B7" sqref="B7:C7"/>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4" t="s">
        <v>40</v>
      </c>
      <c r="B1" s="64"/>
      <c r="C1" s="64"/>
    </row>
    <row r="2" spans="1:3" x14ac:dyDescent="0.35">
      <c r="A2" s="13" t="s">
        <v>25</v>
      </c>
      <c r="B2" s="65" t="s">
        <v>135</v>
      </c>
      <c r="C2" s="66"/>
    </row>
    <row r="3" spans="1:3" x14ac:dyDescent="0.35">
      <c r="A3" s="5" t="s">
        <v>11</v>
      </c>
      <c r="B3" s="36" t="str">
        <f>'GENERALES NOTA 322'!B2:C2</f>
        <v>11001334306220210007100</v>
      </c>
      <c r="C3" s="36"/>
    </row>
    <row r="4" spans="1:3" x14ac:dyDescent="0.35">
      <c r="A4" s="5" t="s">
        <v>0</v>
      </c>
      <c r="B4" s="36" t="str">
        <f>'GENERALES NOTA 322'!B3:C3</f>
        <v>JUZGADO SESENTA Y DOS ADMINISTRATIVO  CIRCUITO JUDICIAL DE BOGOTÁ SECCIÓN TERCERA</v>
      </c>
      <c r="C4" s="36"/>
    </row>
    <row r="5" spans="1:3" x14ac:dyDescent="0.35">
      <c r="A5" s="5" t="s">
        <v>109</v>
      </c>
      <c r="B5" s="36" t="str">
        <f>'GENERALES NOTA 322'!B4:C4</f>
        <v xml:space="preserve"> FIDUCIARIA LA PREVISORA S.A. EN CALIDAD DE  VOCERA Y ADMINISTRADORA DEL PATRIMONIO AUTÓNOMO FONDO NACIONAL DE  PRESTACIONES SOCIALES DEL MAGISTERIO, CLÍNICA MEDILÁSER S.A., HOSPITAL  REGIONAL DE SOGAMOSO E.S.E., UNIÓN TEMPORAL MEDISALUD UT y del señor  ÓSCAR ALBERTO OCHOA.</v>
      </c>
      <c r="C5" s="36"/>
    </row>
    <row r="6" spans="1:3" x14ac:dyDescent="0.35">
      <c r="A6" s="5" t="s">
        <v>1</v>
      </c>
      <c r="B6" s="36" t="str">
        <f>'GENERALES NOTA 322'!B5:C5</f>
        <v>NARDA CECILIA RODRÍGUEZ SANDOVAL (víctima directa) BIBIANA ANDREA NOVOA RODRÍGUEZ (en calidad de hija de la víctima) JHON ALAN NOVOA RODRÍGUEZ (en calidad de hijo de la víctima) MANUEL FERNANDO NOVOA RODRÍGUEZ (en calidad de hijo de la víctima) HÉCTOR FABIÁN NOVOA RODRÍGUEZ ( en calidad de en calidad de hijo de la víctima)</v>
      </c>
      <c r="C6" s="36"/>
    </row>
    <row r="7" spans="1:3" x14ac:dyDescent="0.35">
      <c r="A7" s="5" t="s">
        <v>110</v>
      </c>
      <c r="B7" s="36" t="str">
        <f>'GENERALES NOTA 322'!B6:C6</f>
        <v>LLAMADA EN GARANTIA</v>
      </c>
      <c r="C7" s="36"/>
    </row>
    <row r="8" spans="1:3" x14ac:dyDescent="0.35">
      <c r="A8" s="13" t="s">
        <v>26</v>
      </c>
      <c r="B8" s="36"/>
      <c r="C8" s="36"/>
    </row>
    <row r="9" spans="1:3" x14ac:dyDescent="0.35">
      <c r="A9" s="13" t="s">
        <v>27</v>
      </c>
      <c r="B9" s="36"/>
      <c r="C9" s="36"/>
    </row>
    <row r="10" spans="1:3" x14ac:dyDescent="0.35">
      <c r="A10" s="13" t="s">
        <v>77</v>
      </c>
      <c r="B10" s="65"/>
      <c r="C10" s="67"/>
    </row>
    <row r="11" spans="1:3" x14ac:dyDescent="0.35">
      <c r="A11" s="13" t="s">
        <v>116</v>
      </c>
      <c r="B11" s="65"/>
      <c r="C11" s="66"/>
    </row>
    <row r="12" spans="1:3" x14ac:dyDescent="0.35">
      <c r="A12" s="13" t="s">
        <v>60</v>
      </c>
      <c r="B12" s="53"/>
      <c r="C12" s="52"/>
    </row>
    <row r="13" spans="1:3" x14ac:dyDescent="0.35">
      <c r="A13" s="13" t="s">
        <v>28</v>
      </c>
      <c r="B13" s="36"/>
      <c r="C13" s="36"/>
    </row>
    <row r="14" spans="1:3" x14ac:dyDescent="0.35">
      <c r="A14" s="13" t="s">
        <v>29</v>
      </c>
      <c r="B14" s="36"/>
      <c r="C14" s="36"/>
    </row>
    <row r="15" spans="1:3" x14ac:dyDescent="0.35">
      <c r="A15" s="13" t="s">
        <v>30</v>
      </c>
      <c r="B15" s="36"/>
      <c r="C15" s="36"/>
    </row>
    <row r="16" spans="1:3" x14ac:dyDescent="0.35">
      <c r="A16" s="62" t="s">
        <v>31</v>
      </c>
      <c r="B16" s="36"/>
      <c r="C16" s="36"/>
    </row>
    <row r="17" spans="1:3" x14ac:dyDescent="0.35">
      <c r="A17" s="63"/>
      <c r="B17" s="9" t="s">
        <v>39</v>
      </c>
      <c r="C17" s="10" t="s">
        <v>15</v>
      </c>
    </row>
    <row r="18" spans="1:3" x14ac:dyDescent="0.35">
      <c r="A18" s="63"/>
      <c r="B18" s="11"/>
      <c r="C18" s="11"/>
    </row>
    <row r="19" spans="1:3" x14ac:dyDescent="0.35">
      <c r="A19" s="63"/>
      <c r="B19" s="11"/>
      <c r="C19" s="11"/>
    </row>
    <row r="20" spans="1:3" x14ac:dyDescent="0.35">
      <c r="A20" s="63"/>
      <c r="B20" s="11"/>
      <c r="C20" s="11"/>
    </row>
    <row r="21" spans="1:3" x14ac:dyDescent="0.35">
      <c r="A21" s="13" t="s">
        <v>24</v>
      </c>
      <c r="B21" s="36"/>
      <c r="C21" s="36"/>
    </row>
    <row r="22" spans="1:3" x14ac:dyDescent="0.35">
      <c r="A22" s="13" t="s">
        <v>61</v>
      </c>
      <c r="B22" s="53"/>
      <c r="C22" s="52"/>
    </row>
    <row r="23" spans="1:3" x14ac:dyDescent="0.35">
      <c r="A23" s="13" t="s">
        <v>16</v>
      </c>
      <c r="B23" s="36"/>
      <c r="C23" s="36"/>
    </row>
    <row r="24" spans="1:3" x14ac:dyDescent="0.35">
      <c r="A24" s="13" t="s">
        <v>75</v>
      </c>
      <c r="B24" s="36"/>
      <c r="C24" s="36"/>
    </row>
    <row r="25" spans="1:3" x14ac:dyDescent="0.35">
      <c r="A25" s="13" t="s">
        <v>38</v>
      </c>
      <c r="B25" s="36"/>
      <c r="C25" s="36"/>
    </row>
    <row r="26" spans="1:3" x14ac:dyDescent="0.35">
      <c r="A26" s="12" t="s">
        <v>76</v>
      </c>
      <c r="B26" s="36"/>
      <c r="C26" s="36"/>
    </row>
    <row r="27" spans="1:3" x14ac:dyDescent="0.35">
      <c r="A27" s="61" t="s">
        <v>64</v>
      </c>
      <c r="B27" s="61"/>
      <c r="C27" s="61"/>
    </row>
    <row r="28" spans="1:3" ht="14.5" customHeight="1" x14ac:dyDescent="0.35">
      <c r="A28" s="56" t="s">
        <v>37</v>
      </c>
      <c r="B28" s="57"/>
      <c r="C28" s="31"/>
    </row>
    <row r="29" spans="1:3" ht="14.5" customHeight="1" x14ac:dyDescent="0.35">
      <c r="A29" s="58" t="s">
        <v>36</v>
      </c>
      <c r="B29" s="59"/>
      <c r="C29" s="31"/>
    </row>
    <row r="30" spans="1:3" ht="14.5" customHeight="1" x14ac:dyDescent="0.35">
      <c r="A30" s="58" t="s">
        <v>35</v>
      </c>
      <c r="B30" s="59"/>
      <c r="C30" s="32"/>
    </row>
    <row r="31" spans="1:3" ht="14.5" customHeight="1" x14ac:dyDescent="0.35">
      <c r="A31" s="58" t="s">
        <v>13</v>
      </c>
      <c r="B31" s="59"/>
      <c r="C31" s="31"/>
    </row>
    <row r="32" spans="1:3" x14ac:dyDescent="0.35">
      <c r="A32" s="58" t="s">
        <v>14</v>
      </c>
      <c r="B32" s="59"/>
      <c r="C32" s="31"/>
    </row>
    <row r="33" spans="1:3" ht="14.5" customHeight="1" x14ac:dyDescent="0.35">
      <c r="A33" s="58" t="s">
        <v>34</v>
      </c>
      <c r="B33" s="59"/>
      <c r="C33" s="31"/>
    </row>
    <row r="34" spans="1:3" ht="14.5" customHeight="1" x14ac:dyDescent="0.35">
      <c r="A34" s="58" t="s">
        <v>94</v>
      </c>
      <c r="B34" s="59"/>
      <c r="C34" s="33"/>
    </row>
    <row r="35" spans="1:3" x14ac:dyDescent="0.35">
      <c r="A35" s="56" t="s">
        <v>106</v>
      </c>
      <c r="B35" s="57"/>
      <c r="C35" s="34"/>
    </row>
    <row r="36" spans="1:3" x14ac:dyDescent="0.35">
      <c r="A36" s="60" t="s">
        <v>88</v>
      </c>
      <c r="B36" s="60"/>
      <c r="C36" s="60"/>
    </row>
    <row r="37" spans="1:3" x14ac:dyDescent="0.35">
      <c r="A37" s="54" t="s">
        <v>89</v>
      </c>
      <c r="B37" s="54"/>
      <c r="C37" s="11"/>
    </row>
    <row r="38" spans="1:3" x14ac:dyDescent="0.35">
      <c r="A38" s="54" t="s">
        <v>90</v>
      </c>
      <c r="B38" s="54"/>
      <c r="C38" s="11"/>
    </row>
    <row r="39" spans="1:3" x14ac:dyDescent="0.35">
      <c r="A39" s="54" t="s">
        <v>91</v>
      </c>
      <c r="B39" s="54"/>
      <c r="C39" s="11"/>
    </row>
    <row r="40" spans="1:3" x14ac:dyDescent="0.35">
      <c r="A40" s="54" t="s">
        <v>92</v>
      </c>
      <c r="B40" s="54"/>
      <c r="C40" s="11"/>
    </row>
    <row r="41" spans="1:3" x14ac:dyDescent="0.35">
      <c r="A41" s="54" t="s">
        <v>93</v>
      </c>
      <c r="B41" s="54"/>
      <c r="C41" s="11"/>
    </row>
    <row r="42" spans="1:3" x14ac:dyDescent="0.35">
      <c r="A42" s="54" t="s">
        <v>95</v>
      </c>
      <c r="B42" s="54"/>
      <c r="C42" s="11"/>
    </row>
    <row r="43" spans="1:3" x14ac:dyDescent="0.35">
      <c r="A43" s="54" t="s">
        <v>96</v>
      </c>
      <c r="B43" s="54"/>
      <c r="C43" s="11"/>
    </row>
    <row r="44" spans="1:3" x14ac:dyDescent="0.35">
      <c r="A44" s="54" t="s">
        <v>97</v>
      </c>
      <c r="B44" s="54"/>
      <c r="C44" s="11"/>
    </row>
    <row r="45" spans="1:3" x14ac:dyDescent="0.35">
      <c r="A45" s="54" t="s">
        <v>98</v>
      </c>
      <c r="B45" s="54"/>
      <c r="C45" s="11"/>
    </row>
    <row r="46" spans="1:3" x14ac:dyDescent="0.35">
      <c r="A46" s="54" t="s">
        <v>99</v>
      </c>
      <c r="B46" s="54"/>
      <c r="C46" s="11"/>
    </row>
    <row r="47" spans="1:3" x14ac:dyDescent="0.35">
      <c r="A47" s="54" t="s">
        <v>100</v>
      </c>
      <c r="B47" s="54"/>
      <c r="C47" s="11"/>
    </row>
    <row r="48" spans="1:3" x14ac:dyDescent="0.35">
      <c r="A48" s="54" t="s">
        <v>101</v>
      </c>
      <c r="B48" s="54"/>
      <c r="C48" s="11"/>
    </row>
    <row r="49" spans="1:3" x14ac:dyDescent="0.35">
      <c r="A49" s="54" t="s">
        <v>102</v>
      </c>
      <c r="B49" s="54"/>
      <c r="C49" s="11"/>
    </row>
    <row r="50" spans="1:3" x14ac:dyDescent="0.35">
      <c r="A50" s="54" t="s">
        <v>103</v>
      </c>
      <c r="B50" s="54"/>
      <c r="C50" s="11"/>
    </row>
    <row r="51" spans="1:3" x14ac:dyDescent="0.35">
      <c r="A51" s="54" t="s">
        <v>104</v>
      </c>
      <c r="B51" s="54"/>
      <c r="C51" s="11"/>
    </row>
    <row r="52" spans="1:3" x14ac:dyDescent="0.35">
      <c r="A52" s="54" t="s">
        <v>105</v>
      </c>
      <c r="B52" s="54"/>
      <c r="C52" s="11"/>
    </row>
    <row r="53" spans="1:3" x14ac:dyDescent="0.3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31" zoomScaleNormal="100" workbookViewId="0">
      <selection activeCell="C22" sqref="C22"/>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4" t="s">
        <v>43</v>
      </c>
      <c r="B1" s="64"/>
      <c r="C1" s="64"/>
    </row>
    <row r="2" spans="1:6" x14ac:dyDescent="0.35">
      <c r="A2" s="20" t="s">
        <v>25</v>
      </c>
      <c r="B2" s="72" t="str">
        <f>'[2]AUTOS NOTA 321'!B2:C2</f>
        <v xml:space="preserve">SINIESTRO   LEGIS </v>
      </c>
      <c r="C2" s="73"/>
    </row>
    <row r="3" spans="1:6" x14ac:dyDescent="0.35">
      <c r="A3" s="21" t="s">
        <v>11</v>
      </c>
      <c r="B3" s="74" t="str">
        <f>'GENERALES NOTA 322'!B2:C2</f>
        <v>11001334306220210007100</v>
      </c>
      <c r="C3" s="74"/>
    </row>
    <row r="4" spans="1:6" x14ac:dyDescent="0.35">
      <c r="A4" s="21" t="s">
        <v>0</v>
      </c>
      <c r="B4" s="74" t="str">
        <f>'GENERALES NOTA 322'!B3:C3</f>
        <v>JUZGADO SESENTA Y DOS ADMINISTRATIVO  CIRCUITO JUDICIAL DE BOGOTÁ SECCIÓN TERCERA</v>
      </c>
      <c r="C4" s="74"/>
    </row>
    <row r="5" spans="1:6" x14ac:dyDescent="0.35">
      <c r="A5" s="21" t="s">
        <v>109</v>
      </c>
      <c r="B5" s="74" t="str">
        <f>'GENERALES NOTA 322'!B4:C4</f>
        <v xml:space="preserve"> FIDUCIARIA LA PREVISORA S.A. EN CALIDAD DE  VOCERA Y ADMINISTRADORA DEL PATRIMONIO AUTÓNOMO FONDO NACIONAL DE  PRESTACIONES SOCIALES DEL MAGISTERIO, CLÍNICA MEDILÁSER S.A., HOSPITAL  REGIONAL DE SOGAMOSO E.S.E., UNIÓN TEMPORAL MEDISALUD UT y del señor  ÓSCAR ALBERTO OCHOA.</v>
      </c>
      <c r="C5" s="74"/>
    </row>
    <row r="6" spans="1:6" ht="14.5" customHeight="1" x14ac:dyDescent="0.35">
      <c r="A6" s="21" t="s">
        <v>1</v>
      </c>
      <c r="B6" s="74" t="str">
        <f>'GENERALES NOTA 322'!B5:C5</f>
        <v>NARDA CECILIA RODRÍGUEZ SANDOVAL (víctima directa) BIBIANA ANDREA NOVOA RODRÍGUEZ (en calidad de hija de la víctima) JHON ALAN NOVOA RODRÍGUEZ (en calidad de hijo de la víctima) MANUEL FERNANDO NOVOA RODRÍGUEZ (en calidad de hijo de la víctima) HÉCTOR FABIÁN NOVOA RODRÍGUEZ ( en calidad de en calidad de hijo de la víctima)</v>
      </c>
      <c r="C6" s="74"/>
    </row>
    <row r="7" spans="1:6" x14ac:dyDescent="0.35">
      <c r="A7" s="21" t="s">
        <v>110</v>
      </c>
      <c r="B7" s="74" t="str">
        <f>'GENERALES NOTA 322'!B6:C6</f>
        <v>LLAMADA EN GARANTIA</v>
      </c>
      <c r="C7" s="74"/>
    </row>
    <row r="8" spans="1:6" ht="29" x14ac:dyDescent="0.35">
      <c r="A8" s="21" t="s">
        <v>46</v>
      </c>
      <c r="B8" s="68">
        <f>'GENERALES NOTA 322'!B15:C15</f>
        <v>926720903</v>
      </c>
      <c r="C8" s="69"/>
    </row>
    <row r="9" spans="1:6" x14ac:dyDescent="0.35">
      <c r="A9" s="75" t="s">
        <v>47</v>
      </c>
      <c r="B9" s="76" t="s">
        <v>48</v>
      </c>
      <c r="C9" s="77"/>
    </row>
    <row r="10" spans="1:6" x14ac:dyDescent="0.35">
      <c r="A10" s="75"/>
      <c r="B10" s="22" t="s">
        <v>49</v>
      </c>
      <c r="C10" s="19">
        <f>'GENERALES NOTA 322'!C17</f>
        <v>135445173</v>
      </c>
    </row>
    <row r="11" spans="1:6" x14ac:dyDescent="0.35">
      <c r="A11" s="75"/>
      <c r="B11" s="22" t="s">
        <v>50</v>
      </c>
      <c r="C11" s="19">
        <f>'GENERALES NOTA 322'!C18</f>
        <v>11275730</v>
      </c>
    </row>
    <row r="12" spans="1:6" x14ac:dyDescent="0.35">
      <c r="A12" s="75"/>
      <c r="B12" s="76"/>
      <c r="C12" s="77"/>
    </row>
    <row r="13" spans="1:6" x14ac:dyDescent="0.35">
      <c r="A13" s="75"/>
      <c r="B13" s="22" t="s">
        <v>112</v>
      </c>
      <c r="C13" s="24"/>
    </row>
    <row r="14" spans="1:6" x14ac:dyDescent="0.35">
      <c r="A14" s="75"/>
      <c r="B14" s="22" t="s">
        <v>113</v>
      </c>
      <c r="C14" s="24"/>
      <c r="E14" t="s">
        <v>59</v>
      </c>
      <c r="F14" s="17">
        <v>0.7</v>
      </c>
    </row>
    <row r="15" spans="1:6" x14ac:dyDescent="0.35">
      <c r="A15" s="23" t="s">
        <v>44</v>
      </c>
      <c r="B15" s="72" t="s">
        <v>128</v>
      </c>
      <c r="C15" s="73"/>
    </row>
    <row r="16" spans="1:6" ht="15" customHeight="1" x14ac:dyDescent="0.35">
      <c r="A16" s="21" t="s">
        <v>45</v>
      </c>
      <c r="B16" s="70"/>
      <c r="C16" s="71"/>
    </row>
    <row r="17" spans="1:3" ht="28.5" customHeight="1" x14ac:dyDescent="0.35">
      <c r="A17" s="14" t="s">
        <v>52</v>
      </c>
      <c r="B17" s="80">
        <f>((C19+C20+C22+C23)-C26)*C25*C27</f>
        <v>100000000</v>
      </c>
      <c r="C17" s="80"/>
    </row>
    <row r="18" spans="1:3" x14ac:dyDescent="0.35">
      <c r="A18" s="23" t="s">
        <v>53</v>
      </c>
      <c r="B18" s="78" t="s">
        <v>48</v>
      </c>
      <c r="C18" s="79"/>
    </row>
    <row r="19" spans="1:3" x14ac:dyDescent="0.35">
      <c r="A19" s="86"/>
      <c r="B19" s="22" t="s">
        <v>49</v>
      </c>
      <c r="C19" s="19">
        <v>100000000</v>
      </c>
    </row>
    <row r="20" spans="1:3" x14ac:dyDescent="0.35">
      <c r="A20" s="87"/>
      <c r="B20" s="22" t="s">
        <v>50</v>
      </c>
      <c r="C20" s="19">
        <v>0</v>
      </c>
    </row>
    <row r="21" spans="1:3" x14ac:dyDescent="0.35">
      <c r="A21" s="87"/>
      <c r="B21" s="76" t="s">
        <v>51</v>
      </c>
      <c r="C21" s="77"/>
    </row>
    <row r="22" spans="1:3" x14ac:dyDescent="0.35">
      <c r="A22" s="87"/>
      <c r="B22" s="22" t="s">
        <v>112</v>
      </c>
      <c r="C22" s="19">
        <v>0</v>
      </c>
    </row>
    <row r="23" spans="1:3" ht="29" x14ac:dyDescent="0.35">
      <c r="A23" s="87"/>
      <c r="B23" s="22" t="s">
        <v>114</v>
      </c>
      <c r="C23" s="19">
        <v>0</v>
      </c>
    </row>
    <row r="24" spans="1:3" x14ac:dyDescent="0.35">
      <c r="A24" s="87"/>
      <c r="B24" s="76" t="s">
        <v>115</v>
      </c>
      <c r="C24" s="77"/>
    </row>
    <row r="25" spans="1:3" x14ac:dyDescent="0.35">
      <c r="A25" s="25"/>
      <c r="B25" s="22" t="s">
        <v>127</v>
      </c>
      <c r="C25" s="26">
        <v>1</v>
      </c>
    </row>
    <row r="26" spans="1:3" x14ac:dyDescent="0.35">
      <c r="A26" s="27"/>
      <c r="B26" s="22" t="s">
        <v>116</v>
      </c>
      <c r="C26" s="28">
        <v>0</v>
      </c>
    </row>
    <row r="27" spans="1:3" x14ac:dyDescent="0.35">
      <c r="A27" s="27"/>
      <c r="B27" s="22" t="s">
        <v>136</v>
      </c>
      <c r="C27" s="26">
        <v>1</v>
      </c>
    </row>
    <row r="28" spans="1:3" x14ac:dyDescent="0.35">
      <c r="A28" s="18" t="s">
        <v>107</v>
      </c>
      <c r="B28" s="80">
        <f>IFERROR(B17*(VLOOKUP(B15,Hoja2!$G$1:$H$6,2,0)),16666)</f>
        <v>70000000</v>
      </c>
      <c r="C28" s="80"/>
    </row>
    <row r="29" spans="1:3" ht="29" x14ac:dyDescent="0.35">
      <c r="A29" s="21" t="s">
        <v>54</v>
      </c>
      <c r="B29" s="81"/>
      <c r="C29" s="82"/>
    </row>
    <row r="30" spans="1:3" ht="29" x14ac:dyDescent="0.35">
      <c r="A30" s="21" t="s">
        <v>55</v>
      </c>
      <c r="B30" s="83"/>
      <c r="C30" s="84"/>
    </row>
    <row r="31" spans="1:3" ht="18.5" x14ac:dyDescent="0.35">
      <c r="A31" s="29" t="s">
        <v>117</v>
      </c>
      <c r="B31" s="29"/>
      <c r="C31" s="29"/>
    </row>
    <row r="32" spans="1:3" x14ac:dyDescent="0.35">
      <c r="A32" s="30" t="s">
        <v>118</v>
      </c>
      <c r="B32" s="85"/>
      <c r="C32" s="85"/>
    </row>
    <row r="33" spans="1:3" x14ac:dyDescent="0.35">
      <c r="A33" s="30" t="s">
        <v>119</v>
      </c>
      <c r="B33" s="85"/>
      <c r="C33" s="85"/>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7"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4" t="s">
        <v>56</v>
      </c>
      <c r="B1" s="64"/>
      <c r="C1" s="64"/>
    </row>
    <row r="2" spans="1:3" ht="17.149999999999999" customHeight="1" x14ac:dyDescent="0.35">
      <c r="A2" s="13" t="s">
        <v>25</v>
      </c>
      <c r="B2" s="65" t="str">
        <f>'[2]AUTOS NOTA 321'!B2:C2</f>
        <v xml:space="preserve">SINIESTRO   LEGIS </v>
      </c>
      <c r="C2" s="66"/>
    </row>
    <row r="3" spans="1:3" ht="16" customHeight="1" x14ac:dyDescent="0.35">
      <c r="A3" s="5" t="s">
        <v>11</v>
      </c>
      <c r="B3" s="36" t="str">
        <f>'GENERALES NOTA 322'!B2:C2</f>
        <v>11001334306220210007100</v>
      </c>
      <c r="C3" s="36"/>
    </row>
    <row r="4" spans="1:3" x14ac:dyDescent="0.35">
      <c r="A4" s="5" t="s">
        <v>0</v>
      </c>
      <c r="B4" s="36" t="str">
        <f>'GENERALES NOTA 322'!B3:C3</f>
        <v>JUZGADO SESENTA Y DOS ADMINISTRATIVO  CIRCUITO JUDICIAL DE BOGOTÁ SECCIÓN TERCERA</v>
      </c>
      <c r="C4" s="36"/>
    </row>
    <row r="5" spans="1:3" ht="29.15" customHeight="1" x14ac:dyDescent="0.35">
      <c r="A5" s="5" t="s">
        <v>109</v>
      </c>
      <c r="B5" s="36" t="str">
        <f>'GENERALES NOTA 322'!B4:C4</f>
        <v xml:space="preserve"> FIDUCIARIA LA PREVISORA S.A. EN CALIDAD DE  VOCERA Y ADMINISTRADORA DEL PATRIMONIO AUTÓNOMO FONDO NACIONAL DE  PRESTACIONES SOCIALES DEL MAGISTERIO, CLÍNICA MEDILÁSER S.A., HOSPITAL  REGIONAL DE SOGAMOSO E.S.E., UNIÓN TEMPORAL MEDISALUD UT y del señor  ÓSCAR ALBERTO OCHOA.</v>
      </c>
      <c r="C5" s="36"/>
    </row>
    <row r="6" spans="1:3" x14ac:dyDescent="0.35">
      <c r="A6" s="5" t="s">
        <v>1</v>
      </c>
      <c r="B6" s="36" t="str">
        <f>'GENERALES NOTA 322'!B5:C5</f>
        <v>NARDA CECILIA RODRÍGUEZ SANDOVAL (víctima directa) BIBIANA ANDREA NOVOA RODRÍGUEZ (en calidad de hija de la víctima) JHON ALAN NOVOA RODRÍGUEZ (en calidad de hijo de la víctima) MANUEL FERNANDO NOVOA RODRÍGUEZ (en calidad de hijo de la víctima) HÉCTOR FABIÁN NOVOA RODRÍGUEZ ( en calidad de en calidad de hijo de la víctima)</v>
      </c>
      <c r="C6" s="36"/>
    </row>
    <row r="7" spans="1:3" ht="43.5" customHeight="1" x14ac:dyDescent="0.35">
      <c r="A7" s="5" t="s">
        <v>110</v>
      </c>
      <c r="B7" s="36" t="str">
        <f>'GENERALES NOTA 322'!B6:C6</f>
        <v>LLAMADA EN GARANTIA</v>
      </c>
      <c r="C7" s="36"/>
    </row>
    <row r="8" spans="1:3" x14ac:dyDescent="0.35">
      <c r="A8" s="5" t="s">
        <v>121</v>
      </c>
      <c r="B8" s="36"/>
      <c r="C8" s="36"/>
    </row>
    <row r="9" spans="1:3" x14ac:dyDescent="0.35">
      <c r="A9" s="15" t="s">
        <v>53</v>
      </c>
      <c r="B9" s="88"/>
      <c r="C9" s="88"/>
    </row>
    <row r="10" spans="1:3" x14ac:dyDescent="0.35">
      <c r="A10" s="15" t="s">
        <v>122</v>
      </c>
      <c r="B10" s="36"/>
      <c r="C10" s="36"/>
    </row>
    <row r="11" spans="1:3" ht="29" x14ac:dyDescent="0.35">
      <c r="A11" s="15" t="s">
        <v>123</v>
      </c>
      <c r="B11" s="89"/>
      <c r="C11" s="55"/>
    </row>
    <row r="12" spans="1:3" ht="58" x14ac:dyDescent="0.35">
      <c r="A12" s="5" t="s">
        <v>65</v>
      </c>
      <c r="B12" s="36"/>
      <c r="C12" s="36"/>
    </row>
    <row r="13" spans="1:3" ht="58" x14ac:dyDescent="0.35">
      <c r="A13" s="5" t="s">
        <v>66</v>
      </c>
      <c r="B13" s="36"/>
      <c r="C13" s="36"/>
    </row>
    <row r="14" spans="1:3" x14ac:dyDescent="0.35">
      <c r="A14" s="5" t="s">
        <v>67</v>
      </c>
      <c r="B14" s="11"/>
      <c r="C14" s="11"/>
    </row>
    <row r="15" spans="1:3" x14ac:dyDescent="0.35">
      <c r="A15" s="15" t="s">
        <v>124</v>
      </c>
      <c r="B15" s="36"/>
      <c r="C15" s="36"/>
    </row>
    <row r="16" spans="1:3" x14ac:dyDescent="0.35">
      <c r="A16" s="11" t="s">
        <v>125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126</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60</v>
      </c>
      <c r="B1" t="s">
        <v>32</v>
      </c>
      <c r="C1" s="8" t="s">
        <v>31</v>
      </c>
      <c r="D1" s="8" t="s">
        <v>61</v>
      </c>
      <c r="E1" s="3" t="s">
        <v>16</v>
      </c>
      <c r="F1" s="2" t="s">
        <v>59</v>
      </c>
      <c r="G1" s="2" t="s">
        <v>128</v>
      </c>
      <c r="H1" s="4">
        <v>0.7</v>
      </c>
      <c r="I1" t="s">
        <v>12</v>
      </c>
      <c r="J1" t="s">
        <v>82</v>
      </c>
      <c r="L1" t="s">
        <v>134</v>
      </c>
    </row>
    <row r="2" spans="1:12" x14ac:dyDescent="0.35">
      <c r="A2" t="s">
        <v>68</v>
      </c>
      <c r="B2" t="s">
        <v>33</v>
      </c>
      <c r="C2" t="s">
        <v>72</v>
      </c>
      <c r="D2" s="2" t="s">
        <v>62</v>
      </c>
      <c r="E2" s="1" t="s">
        <v>19</v>
      </c>
      <c r="F2" s="2" t="s">
        <v>57</v>
      </c>
      <c r="G2" s="2" t="s">
        <v>129</v>
      </c>
      <c r="H2" s="4">
        <v>0.25</v>
      </c>
      <c r="I2" t="s">
        <v>78</v>
      </c>
      <c r="J2" t="s">
        <v>83</v>
      </c>
      <c r="L2" t="s">
        <v>111</v>
      </c>
    </row>
    <row r="3" spans="1:12" x14ac:dyDescent="0.35">
      <c r="A3" t="s">
        <v>69</v>
      </c>
      <c r="C3" t="s">
        <v>73</v>
      </c>
      <c r="D3" s="2" t="s">
        <v>63</v>
      </c>
      <c r="E3" s="1" t="s">
        <v>20</v>
      </c>
      <c r="F3" s="2" t="s">
        <v>58</v>
      </c>
      <c r="G3" s="2" t="s">
        <v>130</v>
      </c>
      <c r="H3" s="4">
        <v>0.55000000000000004</v>
      </c>
      <c r="I3" t="s">
        <v>79</v>
      </c>
      <c r="J3" t="s">
        <v>84</v>
      </c>
    </row>
    <row r="4" spans="1:12" x14ac:dyDescent="0.35">
      <c r="A4" t="s">
        <v>70</v>
      </c>
      <c r="C4" t="s">
        <v>74</v>
      </c>
      <c r="E4" s="1" t="s">
        <v>21</v>
      </c>
      <c r="G4" s="2" t="s">
        <v>131</v>
      </c>
      <c r="H4" s="4">
        <v>0.15</v>
      </c>
      <c r="I4" t="s">
        <v>80</v>
      </c>
      <c r="J4" t="s">
        <v>85</v>
      </c>
    </row>
    <row r="5" spans="1:12" x14ac:dyDescent="0.35">
      <c r="A5" t="s">
        <v>71</v>
      </c>
      <c r="E5" s="1" t="s">
        <v>17</v>
      </c>
      <c r="G5" s="2" t="s">
        <v>132</v>
      </c>
      <c r="H5" s="4">
        <v>0.7</v>
      </c>
      <c r="I5" t="s">
        <v>81</v>
      </c>
      <c r="J5" t="s">
        <v>86</v>
      </c>
    </row>
    <row r="6" spans="1:12" x14ac:dyDescent="0.35">
      <c r="E6" s="1" t="s">
        <v>18</v>
      </c>
      <c r="G6" s="2" t="s">
        <v>133</v>
      </c>
      <c r="H6" s="4">
        <v>0.3</v>
      </c>
      <c r="J6" t="s">
        <v>87</v>
      </c>
    </row>
    <row r="7" spans="1:12" x14ac:dyDescent="0.35">
      <c r="E7" s="1" t="s">
        <v>23</v>
      </c>
      <c r="G7" s="2" t="s">
        <v>57</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Juan Pablo Calvo</cp:lastModifiedBy>
  <dcterms:created xsi:type="dcterms:W3CDTF">2020-12-07T14:41:17Z</dcterms:created>
  <dcterms:modified xsi:type="dcterms:W3CDTF">2024-04-16T23:10:50Z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