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aboga\OneDrive\Escritorio\"/>
    </mc:Choice>
  </mc:AlternateContent>
  <xr:revisionPtr revIDLastSave="0" documentId="13_ncr:1_{959C22B9-BFF5-4774-99B8-98D1DB77523C}" xr6:coauthVersionLast="47" xr6:coauthVersionMax="47" xr10:uidLastSave="{00000000-0000-0000-0000-000000000000}"/>
  <bookViews>
    <workbookView xWindow="-110" yWindow="-110" windowWidth="19420" windowHeight="103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5" l="1"/>
  <c r="B8" i="11" s="1"/>
  <c r="B17" i="11"/>
  <c r="B28" i="11" s="1"/>
  <c r="C11" i="11"/>
  <c r="C10" i="11"/>
  <c r="B7" i="10"/>
  <c r="B7" i="14"/>
  <c r="B6" i="14"/>
  <c r="B5" i="14"/>
  <c r="B4" i="14"/>
  <c r="B3" i="14"/>
  <c r="B2" i="14"/>
  <c r="B4" i="11"/>
  <c r="B5" i="11"/>
  <c r="B6" i="11"/>
  <c r="B7" i="11"/>
  <c r="B3" i="11"/>
  <c r="B4" i="10"/>
  <c r="B5" i="10"/>
  <c r="B6" i="10"/>
  <c r="B3" i="10"/>
</calcChain>
</file>

<file path=xl/sharedStrings.xml><?xml version="1.0" encoding="utf-8"?>
<sst xmlns="http://schemas.openxmlformats.org/spreadsheetml/2006/main" count="213" uniqueCount="161">
  <si>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</si>
  <si>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</si>
  <si>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</si>
  <si>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</si>
  <si>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</si>
  <si>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</si>
  <si>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</si>
  <si>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</si>
  <si>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</si>
  <si>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</si>
  <si>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</si>
  <si>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</si>
  <si>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</si>
  <si>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</si>
  <si>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</si>
  <si>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</si>
  <si>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</si>
  <si>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</si>
  <si>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</si>
  <si>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</si>
  <si>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</si>
  <si>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</si>
  <si>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</si>
  <si>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</si>
  <si>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</si>
  <si>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</si>
  <si>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</si>
  <si>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</si>
  <si>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</si>
  <si>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</si>
  <si>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</si>
  <si>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</si>
  <si>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</si>
  <si>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</si>
  <si>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</si>
  <si>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</si>
  <si>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</si>
  <si>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</si>
  <si>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</si>
  <si>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</si>
  <si>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</si>
  <si>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</si>
  <si>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</si>
  <si>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</si>
  <si>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</si>
  <si>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</si>
  <si>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</si>
  <si>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</si>
  <si>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</si>
  <si>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</si>
  <si>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</si>
  <si>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</si>
  <si>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</si>
  <si>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</si>
  <si>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</si>
  <si>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</si>
  <si>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</si>
  <si>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</si>
  <si>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</si>
  <si>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</si>
  <si>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</si>
  <si>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</si>
  <si>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</si>
  <si>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</si>
  <si>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</si>
  <si>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</si>
  <si>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</si>
  <si>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</si>
  <si>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</si>
  <si>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</si>
  <si>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</si>
  <si>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</si>
  <si>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</si>
  <si>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</si>
  <si>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</si>
  <si>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</si>
  <si>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</si>
  <si>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</si>
  <si>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</si>
  <si>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</si>
  <si>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</si>
  <si>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</si>
  <si>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</si>
  <si>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</si>
  <si>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</si>
  <si>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</si>
  <si>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</si>
  <si>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</si>
  <si>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</si>
  <si>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</si>
  <si>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</si>
  <si>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</si>
  <si>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</si>
  <si>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</si>
  <si>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</si>
  <si>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</si>
  <si>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</si>
  <si>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</si>
  <si>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</si>
  <si>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</si>
  <si>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</si>
  <si>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</si>
  <si>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</si>
  <si>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</si>
  <si>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</si>
  <si>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</si>
  <si>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</si>
  <si>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</si>
  <si>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</si>
  <si>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</si>
  <si>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</si>
  <si>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</si>
  <si>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</si>
  <si>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</si>
  <si>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</si>
  <si>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</si>
  <si>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</si>
  <si>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</si>
  <si>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</si>
  <si>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</si>
  <si>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</si>
  <si>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</si>
  <si>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</si>
  <si>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</si>
  <si>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</si>
  <si>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</si>
  <si>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</si>
  <si>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</si>
  <si>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</si>
  <si>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</si>
  <si>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</si>
  <si>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</si>
  <si>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</si>
  <si>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</si>
  <si>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</si>
  <si>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Daño a la salud o vida  relaciòn</t>
  </si>
  <si>
    <t>11001334306220210007100</t>
  </si>
  <si>
    <t>JUZGADO SESENTA Y DOS ADMINISTRATIVO  CIRCUITO JUDICIAL DE BOGOTÁ SECCIÓN TERCERA</t>
  </si>
  <si>
    <t xml:space="preserve"> FIDUCIARIA LA PREVISORA S.A. EN CALIDAD DE  VOCERA Y ADMINISTRADORA DEL PATRIMONIO AUTÓNOMO FONDO NACIONAL DE  PRESTACIONES SOCIALES DEL MAGISTERIO, CLÍNICA MEDILÁSER S.A., HOSPITAL  REGIONAL DE SOGAMOSO E.S.E., UNIÓN TEMPORAL MEDISALUD UT y del señor  ÓSCAR ALBERTO OCHOA.</t>
  </si>
  <si>
    <t>NARDA CECILIA RODRÍGUEZ SANDOVAL (víctima directa) BIBIANA ANDREA NOVOA RODRÍGUEZ (en calidad de hija de la víctima) JHON ALAN NOVOA RODRÍGUEZ (en calidad de hijo de la víctima) MANUEL FERNANDO NOVOA RODRÍGUEZ (en calidad de hijo de la víctima) HÉCTOR FABIÁN NOVOA RODRÍGUEZ ( en calidad de en calidad de hijo de la víctima)</t>
  </si>
  <si>
    <t>CLÍNICA MEDILÁSER S.A.S.</t>
  </si>
  <si>
    <t>813001952-0</t>
  </si>
  <si>
    <t>17  de Diciembre de 2018</t>
  </si>
  <si>
    <t>15 de diciembre de 2020</t>
  </si>
  <si>
    <t>11 de marzo de 2021</t>
  </si>
  <si>
    <t>R.C Profesional</t>
  </si>
  <si>
    <t>9 de abril de 2024</t>
  </si>
  <si>
    <t>3 de mayo de 2024</t>
  </si>
  <si>
    <t>022208483/0</t>
  </si>
  <si>
    <t xml:space="preserve">NARDA CECILIA RODRÍGUEZ SANDOVAL (lesionado) </t>
  </si>
  <si>
    <t>1.	Aducen los demandantes que el 15 de diciembre de 2018, la señora Narda Cecilia Rodríguez Sandoval presentó dolor abdominal agudo. Su primera atención médica se llevó a cabo en el centro de salud del Municipio de Sabalarga, donde le dieron de alta con receta de medicamentos.
2.	Debido a la persistencia del dolor abdominal, la señora Narda se dirigió a la Clínica Valle del Sol en el municipio de Sogamoso, donde le diagnosticaron la patología de apendicitis.
3.	La paciente fue remitida a la Clínica Medilaser el 17 de diciembre de 2018 con la finalidad de que se le practicara un procedimiento quirúrgico. El 17 de diciembre de 2018, el Médico Oscar Alberto Ochoa procedió a realizar el procedimiento médico denominado apendicetomía.
4.	Para el 22 de diciembre de 2018, la paciente fue dada de alta por parte de los galenos de la Clínica Medilaser, recetándole Acetaminofén.
5.	Para el 10 de enero de 2019, la paciente se practicó una ecografía de carácter particular en atención a diferentes síntomas que le aquejaban. El Radiólogo instó a la paciente a que de manera urgente acudiera a su centro médico, ya que había hallado y observaba un elemento extraño en el abdomen de la paciente consistente en gasas-compresas.
6.	El 3 de febrero de 2019, como consecuencia del estado médico de la paciente, los galenos del Hospital Regional de Sogamoso procedieron a practicarle cirugía, mediante la cual procedieron a retirar del cuerpo de la paciente gasas y compresas que le ocasionaron una condición médica infecciosa.
7.	Como consecuencia del oblito quirúrgico, a la demandante le fueron otorgadas incapacidades médicas por un lapso de 90 días, además de los perjuicios emocionales y la infección aguda con expulsión de materia.
8.	Finalmente, los demandantes no aportan un dictamen pericial que determine el porcentaje de pérdida de capacidad laboral que padece la demandante. Esta prueba ha sido solicitada en su libelo genitor.</t>
  </si>
  <si>
    <t>31 de octubre de 2022</t>
  </si>
  <si>
    <t>98020055 - APJ32340</t>
  </si>
  <si>
    <t>R c profesional</t>
  </si>
  <si>
    <t>31/12/2017 - 16/02/2019</t>
  </si>
  <si>
    <t>x</t>
  </si>
  <si>
    <t>Como liquidación objetiva de las pretensiones se estima un valor de $ 70.200.000. A este valor se llegó teniendo en cuenta lo siguiente:
Daños Inmateriales: Se reconocen los perjuicios a título de daños morales bajo los parámetros establecidos por el Consejo de Estado en su sentencia de unificación, respecto del daño moral en caso de lesiones. En ese sentido y en atención a que la parte actora no incorpora dictamen de pérdida de capacidad laboral, se cuantificara el daño moral entre Igual o superior al 1% e inferior al 10%.
Así las cosas, se reconocen a la señora Narda Cecilia Rodríguez, en calidad de victima directa 10 SMLMV, para el señor Héctor Fabián Novoa Rodríguez en calidad de hijo de la víctima 10 SMLMV, para el señor Manuel Fernando Novoa Rodríguez en calidad de hijo de la víctima 10 SMLMV, para la señora Bibiana Andrea Novoa Rodríguez en calidad de hija de la víctima 10 SMLMV, para el señor Jhon Alan Novoa Rodríguez en calidad de hijo de la víctima 10 SMLMV.
Por lo que los perjuicios morales ascenderían solamente a 50 SMMLV o $ 65.000.000
Daño a la vida de relación: Se reconocerá el daño a la salud únicamente para la victima directa, esto es la señora Narda Cecilia Rodríguez, si bien para esta tapa procesar no se ha incorporado dictamen que certifique una pérdida de capacidad laboral de la víctima, se reconocerá entre Igual o superior al 1% e inferior al 10% equivalente a 10 SMLMV
Por lo que el perjuicio daño a la salud ascenderían solamente a 10 SMLMV o $13.000.000
Daño emergente: No se reconocen las pretensiones de daño material a título de daño emergente, toda vez que no se evidencia medio de convicción respecto de alguna erogación que haya sido asumida por los demandantes como consecuencia de la atención medica brindado a la paciente. Tampoco obra prueba de las suma o sumas que efectivamente saldrán del patrimonio de los reclamantes en una fecha futura, es decir no hay causalidad directa debidamente acreditada entre el gasto y el daño.
Perjuicios derivados de las incapacidades generadas como resultado del evento dañoso: Se desestima por cuanto o no tiene vocación de prosperar, o por lo menos no en el monto solicitado por los actores, comoquiera que, las incapacidades son pagadas entre el empleador y su EPS; luego entonces, lo pretendido en este perjuicio son sumas de dineros que en gran parte le fueron canceladas a la señora Rodríguez.
Lucro cesante: No se reconocen las pretensiones de daño material a título de lucro cesante por cuanto o no tiene vocación de prosperar Es claro que en este caso no aplica afectación al lucro cesante, pues la señora Narda Cecilia Rodríguez es maestra, se le debió reconocer y pagar su incapacidad, es decir, no le fue afectado en la magnitud que pretenden los actores, los ingresos que percibe mensualmente.
Límite asegurado y deducible: El valor asegurado total de la cobertura es de $ 3.000.000.000,00. Para el amparo de Responsabilidad Civil Profesional. Además, en el contrato de seguro se estableció un deducible de 10 % de la perdida, mínimo 0.5 SMMLV; teniendo en cuenta que la suma objetivada $ 78.000.000 no supera el límite asegurado, se deberá descontar el importe que asumiría el asegurado es decir $7.800.000, para un total para un total de la asuma objetivada de $70.200.000, el cual la compañía asumiría en caso de una eventual condena.</t>
  </si>
  <si>
    <t>ok</t>
  </si>
  <si>
    <t>La contingencia se califica como EVENTUAL, toda vez que, si bien el contrato de seguro presta cobertura material y temporal, dependerá del debate probatorio confirmar o desvirtuar la responsabilidad del asegurado.
Lo primero que debe tomarse en consideración es que la póliza de Responsabilidad Civil Profesional y Hospitales No. 022208483/0, cuyo tomador y asegurado es la CLÍNICA MEDILASER, presta cobertura material y temporal, de conformidad con los hechos y pretensiones expuestas en el líbelo de la demanda. Frente a la cobertura temporal, debe decirse que su modalidad es SUNSET, la cual ampara la responsabilidad derivada de los daños causados durante la vigencia de la póliza y cuyas consecuencias sean reclamadas al asegurado o asegurador durante la misma vigencia o dentro de los dos años siguientes a su terminación. En consecuencia, ambos fundamentos fácticos, esto es, la ocurrencia del hecho (17 de diciembre de 2018) y la solicitud de conciliación (15 de diciembre de 2020) se encuentran dentro de la limitación temporal de la póliza en mención que comprende desde el 31 de diciembre de 2017 hasta el 30 de diciembre de 2018, con una prórroga desde el 01 de febrero de 2019 hasta el 15 de febrero de 2019, y hasta dentro de los dos años a partir del término de la vigencia. Aunado a ello presta cobertura material en tanto ampara la responsabilidad civil profesional, pretensión que se le endilga a la Clínica Medilaser.
Por otro lado, frente a la responsabilidad del asegurado, debe decirse que existen elementos de prueba que deberán ser valorados por el juez a fin de determinar si hubo o no responsabilidad de la CLÍNICA MEDILASER, en las secuelas presentadas por la señora Narda Rodríguez. Por una parte, debe tenerse en cuenta que el procedimiento quirúrgico de laparotomía exploratoria realizado a la paciente el 17 de diciembre de 2018 en la Clínica Medilaser se realizó en un contexto de urgencia de manera prioritaria siendo la cirugía un acto médico complejo que requirió múltiples intervenciones en un solo tiempo quirúrgico; pues de los hallazgos operatorios se permite evidenciar un abdomen previamente intervenido con antecedente de histerectomía por laparotomía con un síndrome adherencia severo, adherencia a asas delgadas a pared abdominal, inter asas. De la historia clínica de a paciente se rescata que una vez finalizado el procedimiento de urgencia el profesional de la salud (cirujano) de acuerdo a los protocolos de seguridad establecidos, hace el recuento del material utilizado, verificando compresas completas, gasas completas y conteo de material completo; luego entonces, se deja entrever una actuación ajustada a la lex artis. Por lo anterior, es claro que dependerá del debate probatorio, en particular de los testimonios médicos solicitados por el asegurado, confirmar o desvirtuar la responsabilidad civil profesional que se le está imputando a la Clínica Medilaser.
Lo esgrimido sin perjuicio del carácter contingente del proceso.</t>
  </si>
  <si>
    <t>EXCEPCIONES DE FONDO FRENTE A LA DEMANDA:
1.	INEXISTENCIA DE FALLA MÉDICA COMO CONSECUENCIA DE LA PRESTACIÓN Y TRATAMIENTO ADECUADO, DILIGENTE, CUIDADOSO, CARENTE DE CULPA Y REALIZADO CONFORME A LOS PROTOCOLOS DEL SERVICIO DE SALUD POR PARTE DE CLÍNICA MEDILASER S.A.S.
2.	AUSENCIA DE LA RELACIÓN DE CAUSALIDAD ENTRE EL DAÑO O PERJUICIO ALEGADO POR LA PARTE ACTORA Y LA CLÍNICA MEDIALSER S.A., ENTIDAD QUE LLAMÓ EN GARANTÍA A MI REPRESENTADA.
3.	EL CONTENIDO OBLIGACIONAL QUE APAREJA EL SERVICIO MÉDICO ES DE MEDIO Y NO DE RESULTADO- AUTORIZACIÓN EXPRESA DE LA PACIENTE PARA REALIZAR EL PROCEDIMIENTO.
4.	EXCEPCIONES PLANTEADAS POR CLÍNICA MEDILASER S.A.S.
5.	IMPROCEDENCIA DEL RECONOCIMIENTO DE PERJUICIOS MORALES.
6.	IMPROCEDENCIA DEL RECONOCIMIENTO DEL DAÑO A LA SALUD.
7.	IMPROCEDENCIA DEL RECONOCIMIENTO DE PERJUICIOS MATERIALES DERIVADOS DE LAS INCAPACIDADES GENERADAS COMO RESULTADO DEL EVENTO DAÑOSO.
8.	FALTA DE PRUEBA DEL DAÑO EMERGENTE.
9.	GENÉRICA O INNOMINADA
EXCEPCIONES FRENTE A LA RELACION ASEGURADA ASEGURADOR:
1.	NO EXISTE OBLIGACIÓN INDEMNIZATORIA A CARGO DE ALLIANZ SEGUROS S.A., TODA VEZ QUE NO SE HA REALIZADO EL RIESGO ASEGURADO EN LA PÓLIZA DE RESPONSABILIDAD CIVIL PROFESIONAL CLÍNICAS Y HOSPITALES No. 022208483/0.
2.	RIESGOS EXPRESAMENTE EXCLUIDOS EN LA PÓLIZA DE RESPONSABILIDAD CIVIL PROFESIONAL CLÍNICAS Y HOSPITALES No. 022208483/0.
3.	EN CUALQUIER CASO, DE NINGUNA FORMA SE PODRÁ EXCEDER EL LÍMITE DEL VALOR ASEGURADO EN LA PÓLIZA N°022208483/0.
4.	LÍMITES MÁXIMOS DE RESPONSABILIDAD DE LA ASEGURADORA EN LO ATINENTE AL DEDUCIBLE EN LA PÓLIZA N° 022208483/0.
5.	CARÁCTER MERAMENTE INDEMNIZATORIO QUE REVISTEN LOS CONTRATOS DE SEGUROS.
6.	AGOTAMIENTO DE LA DISPONIBILIDAD DEL VALOR ASEGURADO.
7.	AUSENCIA DE SOLIDARIDAD EN LAS OBLIGACIONES ENTRE TOMADOR Y ASEGURADORA.
8.	LA OBLIGACIÓN DE MI REPRESENTADA COMO ASEGURADORA ES DE 
REEMBOLSO Y NUNCA PODRÁ SER SOLIDARIA – INEXISTENCIA DE SOLIDARIDAD EN EL MARCO DEL CONTRATO DE SEGURO.
9.	GENÉRICA O INNOMINADA.</t>
  </si>
  <si>
    <t>Daño a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</si>
</sst>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9" fontId="0" fillId="0" borderId="1" xfId="1" applyNumberFormat="1" applyFont="1" applyBorder="1" applyAlignment="1" applyProtection="1">
      <alignment horizontal="center" vertical="top"/>
      <protection locked="0"/>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9" fontId="0" fillId="0" borderId="2" xfId="0" applyNumberFormat="1"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5" zoomScaleNormal="85" workbookViewId="0">
      <selection activeCell="B22" sqref="B22:C22"/>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8" t="s">
        <v>41</v>
      </c>
      <c r="B1" s="38"/>
      <c r="C1" s="38"/>
    </row>
    <row r="2" spans="1:3" x14ac:dyDescent="0.35">
      <c r="A2" s="5" t="s">
        <v>11</v>
      </c>
      <c r="B2" s="40" t="s">
        <v>136</v>
      </c>
      <c r="C2" s="41"/>
    </row>
    <row r="3" spans="1:3" x14ac:dyDescent="0.35">
      <c r="A3" s="5" t="s">
        <v>0</v>
      </c>
      <c r="B3" s="36" t="s">
        <v>137</v>
      </c>
      <c r="C3" s="42"/>
    </row>
    <row r="4" spans="1:3" x14ac:dyDescent="0.35">
      <c r="A4" s="5" t="s">
        <v>109</v>
      </c>
      <c r="B4" s="43" t="s">
        <v>138</v>
      </c>
      <c r="C4" s="42"/>
    </row>
    <row r="5" spans="1:3" ht="14.5" customHeight="1" x14ac:dyDescent="0.35">
      <c r="A5" s="5" t="s">
        <v>1</v>
      </c>
      <c r="B5" s="43" t="s">
        <v>139</v>
      </c>
      <c r="C5" s="42"/>
    </row>
    <row r="6" spans="1:3" x14ac:dyDescent="0.35">
      <c r="A6" s="5" t="s">
        <v>110</v>
      </c>
      <c r="B6" s="39" t="s">
        <v>133</v>
      </c>
      <c r="C6" s="39"/>
    </row>
    <row r="7" spans="1:3" x14ac:dyDescent="0.35">
      <c r="A7" s="5" t="s">
        <v>2</v>
      </c>
      <c r="B7" s="39" t="s">
        <v>149</v>
      </c>
      <c r="C7" s="39"/>
    </row>
    <row r="8" spans="1:3" x14ac:dyDescent="0.35">
      <c r="A8" s="5" t="s">
        <v>3</v>
      </c>
      <c r="B8" s="35" t="s">
        <v>142</v>
      </c>
      <c r="C8" s="35"/>
    </row>
    <row r="9" spans="1:3" x14ac:dyDescent="0.35">
      <c r="A9" s="5" t="s">
        <v>4</v>
      </c>
      <c r="B9" s="35" t="s">
        <v>143</v>
      </c>
      <c r="C9" s="35"/>
    </row>
    <row r="10" spans="1:3" x14ac:dyDescent="0.35">
      <c r="A10" s="5" t="s">
        <v>5</v>
      </c>
      <c r="B10" s="35" t="s">
        <v>144</v>
      </c>
      <c r="C10" s="35"/>
    </row>
    <row r="11" spans="1:3" ht="23.25" customHeight="1" x14ac:dyDescent="0.35">
      <c r="A11" s="5" t="s">
        <v>27</v>
      </c>
      <c r="B11" s="36" t="s">
        <v>145</v>
      </c>
      <c r="C11" s="37"/>
    </row>
    <row r="12" spans="1:3" x14ac:dyDescent="0.35">
      <c r="A12" s="45" t="s">
        <v>119</v>
      </c>
      <c r="B12" s="35" t="s">
        <v>150</v>
      </c>
      <c r="C12" s="39"/>
    </row>
    <row r="13" spans="1:3" ht="30" customHeight="1" x14ac:dyDescent="0.35">
      <c r="A13" s="45"/>
      <c r="B13" s="39"/>
      <c r="C13" s="39"/>
    </row>
    <row r="14" spans="1:3" ht="73.5" customHeight="1" x14ac:dyDescent="0.35">
      <c r="A14" s="45"/>
      <c r="B14" s="39"/>
      <c r="C14" s="39"/>
    </row>
    <row r="15" spans="1:3" ht="29" x14ac:dyDescent="0.35">
      <c r="A15" s="5" t="s">
        <v>46</v>
      </c>
      <c r="B15" s="48">
        <f>SUM(C17,C18,C20,C21,C23)</f>
        <v>926720903</v>
      </c>
      <c r="C15" s="49"/>
    </row>
    <row r="16" spans="1:3" ht="33.75" customHeight="1" x14ac:dyDescent="0.35">
      <c r="A16" s="50" t="s">
        <v>47</v>
      </c>
      <c r="B16" s="51" t="s">
        <v>48</v>
      </c>
      <c r="C16" s="51"/>
    </row>
    <row r="17" spans="1:3" ht="33.75" customHeight="1" x14ac:dyDescent="0.35">
      <c r="A17" s="50"/>
      <c r="B17" s="11" t="s">
        <v>49</v>
      </c>
      <c r="C17" s="6">
        <v>135445173</v>
      </c>
    </row>
    <row r="18" spans="1:3" ht="33.75" customHeight="1" x14ac:dyDescent="0.35">
      <c r="A18" s="50"/>
      <c r="B18" s="11" t="s">
        <v>50</v>
      </c>
      <c r="C18" s="6">
        <v>11275730</v>
      </c>
    </row>
    <row r="19" spans="1:3" x14ac:dyDescent="0.35">
      <c r="A19" s="50"/>
      <c r="B19" s="52" t="s">
        <v>51</v>
      </c>
      <c r="C19" s="53"/>
    </row>
    <row r="20" spans="1:3" x14ac:dyDescent="0.35">
      <c r="A20" s="50"/>
      <c r="B20" s="11" t="s">
        <v>112</v>
      </c>
      <c r="C20" s="6">
        <v>650000000</v>
      </c>
    </row>
    <row r="21" spans="1:3" x14ac:dyDescent="0.35">
      <c r="A21" s="50"/>
      <c r="B21" s="11" t="s">
        <v>135</v>
      </c>
      <c r="C21" s="6">
        <v>130000000</v>
      </c>
    </row>
    <row r="22" spans="1:3" x14ac:dyDescent="0.35">
      <c r="A22" s="50"/>
      <c r="B22" s="52" t="s">
        <v>108</v>
      </c>
      <c r="C22" s="53"/>
    </row>
    <row r="23" spans="1:3" x14ac:dyDescent="0.35">
      <c r="A23" s="50"/>
      <c r="B23" s="11"/>
      <c r="C23" s="16"/>
    </row>
    <row r="24" spans="1:3" x14ac:dyDescent="0.35">
      <c r="A24" s="5" t="s">
        <v>6</v>
      </c>
      <c r="B24" s="39" t="s">
        <v>140</v>
      </c>
      <c r="C24" s="39"/>
    </row>
    <row r="25" spans="1:3" x14ac:dyDescent="0.35">
      <c r="A25" s="5" t="s">
        <v>7</v>
      </c>
      <c r="B25" s="39" t="s">
        <v>141</v>
      </c>
      <c r="C25" s="39"/>
    </row>
    <row r="26" spans="1:3" x14ac:dyDescent="0.35">
      <c r="A26" s="5" t="s">
        <v>8</v>
      </c>
      <c r="B26" s="39" t="s">
        <v>148</v>
      </c>
      <c r="C26" s="39"/>
    </row>
    <row r="27" spans="1:3" x14ac:dyDescent="0.35">
      <c r="A27" s="5" t="s">
        <v>42</v>
      </c>
      <c r="B27" s="46" t="s">
        <v>151</v>
      </c>
      <c r="C27" s="47"/>
    </row>
    <row r="28" spans="1:3" x14ac:dyDescent="0.35">
      <c r="A28" s="5" t="s">
        <v>9</v>
      </c>
      <c r="B28" s="44" t="s">
        <v>146</v>
      </c>
      <c r="C28" s="44"/>
    </row>
    <row r="29" spans="1:3" x14ac:dyDescent="0.35">
      <c r="A29" s="5" t="s">
        <v>10</v>
      </c>
      <c r="B29" s="39" t="s">
        <v>147</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54" t="s">
        <v>40</v>
      </c>
      <c r="B1" s="54"/>
      <c r="C1" s="54"/>
    </row>
    <row r="2" spans="1:3" x14ac:dyDescent="0.35">
      <c r="A2" s="13" t="s">
        <v>25</v>
      </c>
      <c r="B2" s="55" t="s">
        <v>152</v>
      </c>
      <c r="C2" s="56"/>
    </row>
    <row r="3" spans="1:3" x14ac:dyDescent="0.35">
      <c r="A3" s="5" t="s">
        <v>11</v>
      </c>
      <c r="B3" s="39" t="str">
        <f>'GENERALES NOTA 322'!B2:C2</f>
        <v>11001334306220210007100</v>
      </c>
      <c r="C3" s="39"/>
    </row>
    <row r="4" spans="1:3" x14ac:dyDescent="0.35">
      <c r="A4" s="5" t="s">
        <v>0</v>
      </c>
      <c r="B4" s="39" t="str">
        <f>'GENERALES NOTA 322'!B3:C3</f>
        <v>JUZGADO SESENTA Y DOS ADMINISTRATIVO  CIRCUITO JUDICIAL DE BOGOTÁ SECCIÓN TERCERA</v>
      </c>
      <c r="C4" s="39"/>
    </row>
    <row r="5" spans="1:3" x14ac:dyDescent="0.35">
      <c r="A5" s="5" t="s">
        <v>109</v>
      </c>
      <c r="B5" s="39" t="str">
        <f>'GENERALES NOTA 322'!B4:C4</f>
        <v xml:space="preserve"> FIDUCIARIA LA PREVISORA S.A. EN CALIDAD DE  VOCERA Y ADMINISTRADORA DEL PATRIMONIO AUTÓNOMO FONDO NACIONAL DE  PRESTACIONES SOCIALES DEL MAGISTERIO, CLÍNICA MEDILÁSER S.A., HOSPITAL  REGIONAL DE SOGAMOSO E.S.E., UNIÓN TEMPORAL MEDISALUD UT y del señor  ÓSCAR ALBERTO OCHOA.</v>
      </c>
      <c r="C5" s="39"/>
    </row>
    <row r="6" spans="1:3" x14ac:dyDescent="0.35">
      <c r="A6" s="5" t="s">
        <v>1</v>
      </c>
      <c r="B6" s="39" t="str">
        <f>'GENERALES NOTA 322'!B5:C5</f>
        <v>NARDA CECILIA RODRÍGUEZ SANDOVAL (víctima directa) BIBIANA ANDREA NOVOA RODRÍGUEZ (en calidad de hija de la víctima) JHON ALAN NOVOA RODRÍGUEZ (en calidad de hijo de la víctima) MANUEL FERNANDO NOVOA RODRÍGUEZ (en calidad de hijo de la víctima) HÉCTOR FABIÁN NOVOA RODRÍGUEZ ( en calidad de en calidad de hijo de la víctima)</v>
      </c>
      <c r="C6" s="39"/>
    </row>
    <row r="7" spans="1:3" x14ac:dyDescent="0.35">
      <c r="A7" s="5" t="s">
        <v>110</v>
      </c>
      <c r="B7" s="39" t="str">
        <f>'GENERALES NOTA 322'!B6:C6</f>
        <v>LLAMADA EN GARANTIA</v>
      </c>
      <c r="C7" s="39"/>
    </row>
    <row r="8" spans="1:3" x14ac:dyDescent="0.35">
      <c r="A8" s="13" t="s">
        <v>26</v>
      </c>
      <c r="B8" s="39">
        <v>22208483</v>
      </c>
      <c r="C8" s="39"/>
    </row>
    <row r="9" spans="1:3" x14ac:dyDescent="0.35">
      <c r="A9" s="13" t="s">
        <v>27</v>
      </c>
      <c r="B9" s="39" t="s">
        <v>153</v>
      </c>
      <c r="C9" s="39"/>
    </row>
    <row r="10" spans="1:3" x14ac:dyDescent="0.35">
      <c r="A10" s="13" t="s">
        <v>77</v>
      </c>
      <c r="B10" s="46">
        <v>3000000000</v>
      </c>
      <c r="C10" s="57"/>
    </row>
    <row r="11" spans="1:3" x14ac:dyDescent="0.35">
      <c r="A11" s="13" t="s">
        <v>115</v>
      </c>
      <c r="B11" s="58">
        <v>0.1</v>
      </c>
      <c r="C11" s="47"/>
    </row>
    <row r="12" spans="1:3" x14ac:dyDescent="0.35">
      <c r="A12" s="13" t="s">
        <v>60</v>
      </c>
      <c r="B12" s="43" t="s">
        <v>70</v>
      </c>
      <c r="C12" s="42"/>
    </row>
    <row r="13" spans="1:3" x14ac:dyDescent="0.35">
      <c r="A13" s="13" t="s">
        <v>28</v>
      </c>
      <c r="B13" s="39" t="s">
        <v>154</v>
      </c>
      <c r="C13" s="39"/>
    </row>
    <row r="14" spans="1:3" x14ac:dyDescent="0.35">
      <c r="A14" s="13" t="s">
        <v>29</v>
      </c>
      <c r="B14" s="39" t="s">
        <v>32</v>
      </c>
      <c r="C14" s="39"/>
    </row>
    <row r="15" spans="1:3" x14ac:dyDescent="0.35">
      <c r="A15" s="13" t="s">
        <v>30</v>
      </c>
      <c r="B15" s="39" t="s">
        <v>32</v>
      </c>
      <c r="C15" s="39"/>
    </row>
    <row r="16" spans="1:3" x14ac:dyDescent="0.35">
      <c r="A16" s="59" t="s">
        <v>31</v>
      </c>
      <c r="B16" s="39" t="s">
        <v>74</v>
      </c>
      <c r="C16" s="39"/>
    </row>
    <row r="17" spans="1:3" x14ac:dyDescent="0.35">
      <c r="A17" s="60"/>
      <c r="B17" s="9" t="s">
        <v>39</v>
      </c>
      <c r="C17" s="10" t="s">
        <v>15</v>
      </c>
    </row>
    <row r="18" spans="1:3" x14ac:dyDescent="0.35">
      <c r="A18" s="60"/>
      <c r="B18" s="11"/>
      <c r="C18" s="11"/>
    </row>
    <row r="19" spans="1:3" x14ac:dyDescent="0.35">
      <c r="A19" s="60"/>
      <c r="B19" s="11"/>
      <c r="C19" s="11"/>
    </row>
    <row r="20" spans="1:3" x14ac:dyDescent="0.35">
      <c r="A20" s="60"/>
      <c r="B20" s="11"/>
      <c r="C20" s="11"/>
    </row>
    <row r="21" spans="1:3" x14ac:dyDescent="0.35">
      <c r="A21" s="13" t="s">
        <v>24</v>
      </c>
      <c r="B21" s="39" t="s">
        <v>33</v>
      </c>
      <c r="C21" s="39"/>
    </row>
    <row r="22" spans="1:3" x14ac:dyDescent="0.35">
      <c r="A22" s="13" t="s">
        <v>61</v>
      </c>
      <c r="B22" s="43"/>
      <c r="C22" s="42"/>
    </row>
    <row r="23" spans="1:3" x14ac:dyDescent="0.35">
      <c r="A23" s="13" t="s">
        <v>16</v>
      </c>
      <c r="B23" s="39" t="s">
        <v>22</v>
      </c>
      <c r="C23" s="39"/>
    </row>
    <row r="24" spans="1:3" x14ac:dyDescent="0.35">
      <c r="A24" s="13" t="s">
        <v>75</v>
      </c>
      <c r="B24" s="39" t="s">
        <v>33</v>
      </c>
      <c r="C24" s="39"/>
    </row>
    <row r="25" spans="1:3" x14ac:dyDescent="0.35">
      <c r="A25" s="13" t="s">
        <v>38</v>
      </c>
      <c r="B25" s="39"/>
      <c r="C25" s="39"/>
    </row>
    <row r="26" spans="1:3" x14ac:dyDescent="0.35">
      <c r="A26" s="12" t="s">
        <v>76</v>
      </c>
      <c r="B26" s="39"/>
      <c r="C26" s="39"/>
    </row>
    <row r="27" spans="1:3" x14ac:dyDescent="0.35">
      <c r="A27" s="61" t="s">
        <v>64</v>
      </c>
      <c r="B27" s="61"/>
      <c r="C27" s="61"/>
    </row>
    <row r="28" spans="1:3" ht="14.5" customHeight="1" x14ac:dyDescent="0.35">
      <c r="A28" s="62" t="s">
        <v>37</v>
      </c>
      <c r="B28" s="63"/>
      <c r="C28" s="30" t="s">
        <v>155</v>
      </c>
    </row>
    <row r="29" spans="1:3" ht="14.5" customHeight="1" x14ac:dyDescent="0.35">
      <c r="A29" s="64" t="s">
        <v>36</v>
      </c>
      <c r="B29" s="65"/>
      <c r="C29" s="30" t="s">
        <v>155</v>
      </c>
    </row>
    <row r="30" spans="1:3" ht="14.5" customHeight="1" x14ac:dyDescent="0.35">
      <c r="A30" s="64" t="s">
        <v>35</v>
      </c>
      <c r="B30" s="65"/>
      <c r="C30" s="31" t="s">
        <v>155</v>
      </c>
    </row>
    <row r="31" spans="1:3" ht="14.5" customHeight="1" x14ac:dyDescent="0.35">
      <c r="A31" s="64" t="s">
        <v>13</v>
      </c>
      <c r="B31" s="65"/>
      <c r="C31" s="30" t="s">
        <v>155</v>
      </c>
    </row>
    <row r="32" spans="1:3" x14ac:dyDescent="0.35">
      <c r="A32" s="64" t="s">
        <v>14</v>
      </c>
      <c r="B32" s="65"/>
      <c r="C32" s="30"/>
    </row>
    <row r="33" spans="1:3" ht="14.5" customHeight="1" x14ac:dyDescent="0.35">
      <c r="A33" s="64" t="s">
        <v>34</v>
      </c>
      <c r="B33" s="65"/>
      <c r="C33" s="30" t="s">
        <v>155</v>
      </c>
    </row>
    <row r="34" spans="1:3" ht="14.5" customHeight="1" x14ac:dyDescent="0.35">
      <c r="A34" s="64" t="s">
        <v>94</v>
      </c>
      <c r="B34" s="65"/>
      <c r="C34" s="32"/>
    </row>
    <row r="35" spans="1:3" x14ac:dyDescent="0.35">
      <c r="A35" s="62" t="s">
        <v>106</v>
      </c>
      <c r="B35" s="63"/>
      <c r="C35" s="33"/>
    </row>
    <row r="36" spans="1:3" x14ac:dyDescent="0.35">
      <c r="A36" s="67" t="s">
        <v>88</v>
      </c>
      <c r="B36" s="67"/>
      <c r="C36" s="67"/>
    </row>
    <row r="37" spans="1:3" x14ac:dyDescent="0.35">
      <c r="A37" s="66" t="s">
        <v>89</v>
      </c>
      <c r="B37" s="66"/>
      <c r="C37" s="11"/>
    </row>
    <row r="38" spans="1:3" x14ac:dyDescent="0.35">
      <c r="A38" s="66" t="s">
        <v>90</v>
      </c>
      <c r="B38" s="66"/>
      <c r="C38" s="11"/>
    </row>
    <row r="39" spans="1:3" x14ac:dyDescent="0.35">
      <c r="A39" s="66" t="s">
        <v>91</v>
      </c>
      <c r="B39" s="66"/>
      <c r="C39" s="11"/>
    </row>
    <row r="40" spans="1:3" x14ac:dyDescent="0.35">
      <c r="A40" s="66" t="s">
        <v>92</v>
      </c>
      <c r="B40" s="66"/>
      <c r="C40" s="11"/>
    </row>
    <row r="41" spans="1:3" x14ac:dyDescent="0.35">
      <c r="A41" s="66" t="s">
        <v>93</v>
      </c>
      <c r="B41" s="66"/>
      <c r="C41" s="11"/>
    </row>
    <row r="42" spans="1:3" x14ac:dyDescent="0.35">
      <c r="A42" s="66" t="s">
        <v>95</v>
      </c>
      <c r="B42" s="66"/>
      <c r="C42" s="11"/>
    </row>
    <row r="43" spans="1:3" x14ac:dyDescent="0.35">
      <c r="A43" s="66" t="s">
        <v>96</v>
      </c>
      <c r="B43" s="66"/>
      <c r="C43" s="11"/>
    </row>
    <row r="44" spans="1:3" x14ac:dyDescent="0.35">
      <c r="A44" s="66" t="s">
        <v>97</v>
      </c>
      <c r="B44" s="66"/>
      <c r="C44" s="11"/>
    </row>
    <row r="45" spans="1:3" x14ac:dyDescent="0.35">
      <c r="A45" s="66" t="s">
        <v>98</v>
      </c>
      <c r="B45" s="66"/>
      <c r="C45" s="11"/>
    </row>
    <row r="46" spans="1:3" x14ac:dyDescent="0.35">
      <c r="A46" s="66" t="s">
        <v>99</v>
      </c>
      <c r="B46" s="66"/>
      <c r="C46" s="11"/>
    </row>
    <row r="47" spans="1:3" x14ac:dyDescent="0.35">
      <c r="A47" s="66" t="s">
        <v>100</v>
      </c>
      <c r="B47" s="66"/>
      <c r="C47" s="11"/>
    </row>
    <row r="48" spans="1:3" x14ac:dyDescent="0.35">
      <c r="A48" s="66" t="s">
        <v>101</v>
      </c>
      <c r="B48" s="66"/>
      <c r="C48" s="11"/>
    </row>
    <row r="49" spans="1:3" x14ac:dyDescent="0.35">
      <c r="A49" s="66" t="s">
        <v>102</v>
      </c>
      <c r="B49" s="66"/>
      <c r="C49" s="11"/>
    </row>
    <row r="50" spans="1:3" x14ac:dyDescent="0.35">
      <c r="A50" s="66" t="s">
        <v>103</v>
      </c>
      <c r="B50" s="66"/>
      <c r="C50" s="11"/>
    </row>
    <row r="51" spans="1:3" x14ac:dyDescent="0.35">
      <c r="A51" s="66" t="s">
        <v>104</v>
      </c>
      <c r="B51" s="66"/>
      <c r="C51" s="11"/>
    </row>
    <row r="52" spans="1:3" x14ac:dyDescent="0.35">
      <c r="A52" s="66" t="s">
        <v>105</v>
      </c>
      <c r="B52" s="66"/>
      <c r="C52" s="11"/>
    </row>
    <row r="53" spans="1:3" x14ac:dyDescent="0.3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70" zoomScaleNormal="70" workbookViewId="0">
      <selection activeCell="C23" sqref="C23"/>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4" t="s">
        <v>43</v>
      </c>
      <c r="B1" s="54"/>
      <c r="C1" s="54"/>
    </row>
    <row r="2" spans="1:6" x14ac:dyDescent="0.35">
      <c r="A2" s="20" t="s">
        <v>25</v>
      </c>
      <c r="B2" s="85" t="s">
        <v>152</v>
      </c>
      <c r="C2" s="86"/>
    </row>
    <row r="3" spans="1:6" x14ac:dyDescent="0.35">
      <c r="A3" s="21" t="s">
        <v>11</v>
      </c>
      <c r="B3" s="87" t="str">
        <f>'GENERALES NOTA 322'!B2:C2</f>
        <v>11001334306220210007100</v>
      </c>
      <c r="C3" s="87"/>
    </row>
    <row r="4" spans="1:6" x14ac:dyDescent="0.35">
      <c r="A4" s="21" t="s">
        <v>0</v>
      </c>
      <c r="B4" s="87" t="str">
        <f>'GENERALES NOTA 322'!B3:C3</f>
        <v>JUZGADO SESENTA Y DOS ADMINISTRATIVO  CIRCUITO JUDICIAL DE BOGOTÁ SECCIÓN TERCERA</v>
      </c>
      <c r="C4" s="87"/>
    </row>
    <row r="5" spans="1:6" x14ac:dyDescent="0.35">
      <c r="A5" s="21" t="s">
        <v>109</v>
      </c>
      <c r="B5" s="87" t="str">
        <f>'GENERALES NOTA 322'!B4:C4</f>
        <v xml:space="preserve"> FIDUCIARIA LA PREVISORA S.A. EN CALIDAD DE  VOCERA Y ADMINISTRADORA DEL PATRIMONIO AUTÓNOMO FONDO NACIONAL DE  PRESTACIONES SOCIALES DEL MAGISTERIO, CLÍNICA MEDILÁSER S.A., HOSPITAL  REGIONAL DE SOGAMOSO E.S.E., UNIÓN TEMPORAL MEDISALUD UT y del señor  ÓSCAR ALBERTO OCHOA.</v>
      </c>
      <c r="C5" s="87"/>
    </row>
    <row r="6" spans="1:6" ht="14.5" customHeight="1" x14ac:dyDescent="0.35">
      <c r="A6" s="21" t="s">
        <v>1</v>
      </c>
      <c r="B6" s="87" t="str">
        <f>'GENERALES NOTA 322'!B5:C5</f>
        <v>NARDA CECILIA RODRÍGUEZ SANDOVAL (víctima directa) BIBIANA ANDREA NOVOA RODRÍGUEZ (en calidad de hija de la víctima) JHON ALAN NOVOA RODRÍGUEZ (en calidad de hijo de la víctima) MANUEL FERNANDO NOVOA RODRÍGUEZ (en calidad de hijo de la víctima) HÉCTOR FABIÁN NOVOA RODRÍGUEZ ( en calidad de en calidad de hijo de la víctima)</v>
      </c>
      <c r="C6" s="87"/>
    </row>
    <row r="7" spans="1:6" x14ac:dyDescent="0.35">
      <c r="A7" s="21" t="s">
        <v>110</v>
      </c>
      <c r="B7" s="87" t="str">
        <f>'GENERALES NOTA 322'!B6:C6</f>
        <v>LLAMADA EN GARANTIA</v>
      </c>
      <c r="C7" s="87"/>
    </row>
    <row r="8" spans="1:6" ht="29" x14ac:dyDescent="0.35">
      <c r="A8" s="21" t="s">
        <v>46</v>
      </c>
      <c r="B8" s="81">
        <f>'GENERALES NOTA 322'!B15:C15</f>
        <v>926720903</v>
      </c>
      <c r="C8" s="82"/>
    </row>
    <row r="9" spans="1:6" x14ac:dyDescent="0.35">
      <c r="A9" s="88" t="s">
        <v>47</v>
      </c>
      <c r="B9" s="72" t="s">
        <v>48</v>
      </c>
      <c r="C9" s="73"/>
    </row>
    <row r="10" spans="1:6" x14ac:dyDescent="0.35">
      <c r="A10" s="88"/>
      <c r="B10" s="22" t="s">
        <v>49</v>
      </c>
      <c r="C10" s="19">
        <f>'GENERALES NOTA 322'!C17</f>
        <v>135445173</v>
      </c>
    </row>
    <row r="11" spans="1:6" x14ac:dyDescent="0.35">
      <c r="A11" s="88"/>
      <c r="B11" s="22" t="s">
        <v>50</v>
      </c>
      <c r="C11" s="19">
        <f>'GENERALES NOTA 322'!C18</f>
        <v>11275730</v>
      </c>
    </row>
    <row r="12" spans="1:6" x14ac:dyDescent="0.35">
      <c r="A12" s="88"/>
      <c r="B12" s="72"/>
      <c r="C12" s="73"/>
    </row>
    <row r="13" spans="1:6" x14ac:dyDescent="0.35">
      <c r="A13" s="88"/>
      <c r="B13" s="22" t="s">
        <v>112</v>
      </c>
      <c r="C13" s="24"/>
    </row>
    <row r="14" spans="1:6" x14ac:dyDescent="0.35">
      <c r="A14" s="88"/>
      <c r="B14" s="22" t="s">
        <v>113</v>
      </c>
      <c r="C14" s="24"/>
      <c r="E14" t="s">
        <v>59</v>
      </c>
      <c r="F14" s="17">
        <v>0.7</v>
      </c>
    </row>
    <row r="15" spans="1:6" x14ac:dyDescent="0.35">
      <c r="A15" s="23" t="s">
        <v>44</v>
      </c>
      <c r="B15" s="85" t="s">
        <v>130</v>
      </c>
      <c r="C15" s="86"/>
    </row>
    <row r="16" spans="1:6" ht="15" customHeight="1" x14ac:dyDescent="0.35">
      <c r="A16" s="21" t="s">
        <v>45</v>
      </c>
      <c r="B16" s="83" t="s">
        <v>158</v>
      </c>
      <c r="C16" s="84"/>
    </row>
    <row r="17" spans="1:3" ht="28.5" customHeight="1" x14ac:dyDescent="0.35">
      <c r="A17" s="14" t="s">
        <v>52</v>
      </c>
      <c r="B17" s="74">
        <f>((C19+C20+C22+C23)-C26)*C25*C27</f>
        <v>70200000</v>
      </c>
      <c r="C17" s="74"/>
    </row>
    <row r="18" spans="1:3" x14ac:dyDescent="0.35">
      <c r="A18" s="23" t="s">
        <v>53</v>
      </c>
      <c r="B18" s="75" t="s">
        <v>48</v>
      </c>
      <c r="C18" s="76"/>
    </row>
    <row r="19" spans="1:3" x14ac:dyDescent="0.35">
      <c r="A19" s="70"/>
      <c r="B19" s="22" t="s">
        <v>49</v>
      </c>
      <c r="C19" s="19">
        <v>0</v>
      </c>
    </row>
    <row r="20" spans="1:3" x14ac:dyDescent="0.35">
      <c r="A20" s="71"/>
      <c r="B20" s="22" t="s">
        <v>50</v>
      </c>
      <c r="C20" s="19">
        <v>0</v>
      </c>
    </row>
    <row r="21" spans="1:3" x14ac:dyDescent="0.35">
      <c r="A21" s="71"/>
      <c r="B21" s="72" t="s">
        <v>51</v>
      </c>
      <c r="C21" s="73"/>
    </row>
    <row r="22" spans="1:3" x14ac:dyDescent="0.35">
      <c r="A22" s="71"/>
      <c r="B22" s="22" t="s">
        <v>112</v>
      </c>
      <c r="C22" s="19">
        <v>65000000</v>
      </c>
    </row>
    <row r="23" spans="1:3" x14ac:dyDescent="0.35">
      <c r="A23" s="71"/>
      <c r="B23" s="22" t="s">
        <v>160</v>
      </c>
      <c r="C23" s="19">
        <v>13000000</v>
      </c>
    </row>
    <row r="24" spans="1:3" x14ac:dyDescent="0.35">
      <c r="A24" s="71"/>
      <c r="B24" s="72" t="s">
        <v>114</v>
      </c>
      <c r="C24" s="73"/>
    </row>
    <row r="25" spans="1:3" x14ac:dyDescent="0.35">
      <c r="A25" s="25"/>
      <c r="B25" s="22" t="s">
        <v>126</v>
      </c>
      <c r="C25" s="26">
        <v>1</v>
      </c>
    </row>
    <row r="26" spans="1:3" x14ac:dyDescent="0.35">
      <c r="A26" s="27"/>
      <c r="B26" s="22" t="s">
        <v>115</v>
      </c>
      <c r="C26" s="34">
        <v>7800000</v>
      </c>
    </row>
    <row r="27" spans="1:3" x14ac:dyDescent="0.35">
      <c r="A27" s="27"/>
      <c r="B27" s="22" t="s">
        <v>134</v>
      </c>
      <c r="C27" s="26">
        <v>1</v>
      </c>
    </row>
    <row r="28" spans="1:3" x14ac:dyDescent="0.35">
      <c r="A28" s="18" t="s">
        <v>107</v>
      </c>
      <c r="B28" s="74">
        <f>IFERROR(B17*(VLOOKUP(B15,Hoja2!$G$1:$H$6,2,0)),16666)</f>
        <v>10530000</v>
      </c>
      <c r="C28" s="74"/>
    </row>
    <row r="29" spans="1:3" ht="29" x14ac:dyDescent="0.35">
      <c r="A29" s="21" t="s">
        <v>54</v>
      </c>
      <c r="B29" s="77" t="s">
        <v>156</v>
      </c>
      <c r="C29" s="78"/>
    </row>
    <row r="30" spans="1:3" ht="29" x14ac:dyDescent="0.35">
      <c r="A30" s="21" t="s">
        <v>55</v>
      </c>
      <c r="B30" s="79" t="s">
        <v>159</v>
      </c>
      <c r="C30" s="80"/>
    </row>
    <row r="31" spans="1:3" ht="18.5" x14ac:dyDescent="0.35">
      <c r="A31" s="28" t="s">
        <v>116</v>
      </c>
      <c r="B31" s="28"/>
      <c r="C31" s="28"/>
    </row>
    <row r="32" spans="1:3" x14ac:dyDescent="0.35">
      <c r="A32" s="29" t="s">
        <v>117</v>
      </c>
      <c r="B32" s="69" t="s">
        <v>157</v>
      </c>
      <c r="C32" s="69"/>
    </row>
    <row r="33" spans="1:3" x14ac:dyDescent="0.35">
      <c r="A33" s="29" t="s">
        <v>118</v>
      </c>
      <c r="B33" s="69"/>
      <c r="C33" s="69"/>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7"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4" t="s">
        <v>56</v>
      </c>
      <c r="B1" s="54"/>
      <c r="C1" s="54"/>
    </row>
    <row r="2" spans="1:3" ht="17.149999999999999" customHeight="1" x14ac:dyDescent="0.35">
      <c r="A2" s="13" t="s">
        <v>25</v>
      </c>
      <c r="B2" s="55" t="str">
        <f>'[2]AUTOS NOTA 321'!B2:C2</f>
        <v xml:space="preserve">SINIESTRO   LEGIS </v>
      </c>
      <c r="C2" s="56"/>
    </row>
    <row r="3" spans="1:3" ht="16" customHeight="1" x14ac:dyDescent="0.35">
      <c r="A3" s="5" t="s">
        <v>11</v>
      </c>
      <c r="B3" s="39" t="str">
        <f>'GENERALES NOTA 322'!B2:C2</f>
        <v>11001334306220210007100</v>
      </c>
      <c r="C3" s="39"/>
    </row>
    <row r="4" spans="1:3" x14ac:dyDescent="0.35">
      <c r="A4" s="5" t="s">
        <v>0</v>
      </c>
      <c r="B4" s="39" t="str">
        <f>'GENERALES NOTA 322'!B3:C3</f>
        <v>JUZGADO SESENTA Y DOS ADMINISTRATIVO  CIRCUITO JUDICIAL DE BOGOTÁ SECCIÓN TERCERA</v>
      </c>
      <c r="C4" s="39"/>
    </row>
    <row r="5" spans="1:3" ht="29.15" customHeight="1" x14ac:dyDescent="0.35">
      <c r="A5" s="5" t="s">
        <v>109</v>
      </c>
      <c r="B5" s="39" t="str">
        <f>'GENERALES NOTA 322'!B4:C4</f>
        <v xml:space="preserve"> FIDUCIARIA LA PREVISORA S.A. EN CALIDAD DE  VOCERA Y ADMINISTRADORA DEL PATRIMONIO AUTÓNOMO FONDO NACIONAL DE  PRESTACIONES SOCIALES DEL MAGISTERIO, CLÍNICA MEDILÁSER S.A., HOSPITAL  REGIONAL DE SOGAMOSO E.S.E., UNIÓN TEMPORAL MEDISALUD UT y del señor  ÓSCAR ALBERTO OCHOA.</v>
      </c>
      <c r="C5" s="39"/>
    </row>
    <row r="6" spans="1:3" x14ac:dyDescent="0.35">
      <c r="A6" s="5" t="s">
        <v>1</v>
      </c>
      <c r="B6" s="39" t="str">
        <f>'GENERALES NOTA 322'!B5:C5</f>
        <v>NARDA CECILIA RODRÍGUEZ SANDOVAL (víctima directa) BIBIANA ANDREA NOVOA RODRÍGUEZ (en calidad de hija de la víctima) JHON ALAN NOVOA RODRÍGUEZ (en calidad de hijo de la víctima) MANUEL FERNANDO NOVOA RODRÍGUEZ (en calidad de hijo de la víctima) HÉCTOR FABIÁN NOVOA RODRÍGUEZ ( en calidad de en calidad de hijo de la víctima)</v>
      </c>
      <c r="C6" s="39"/>
    </row>
    <row r="7" spans="1:3" ht="43.5" customHeight="1" x14ac:dyDescent="0.35">
      <c r="A7" s="5" t="s">
        <v>110</v>
      </c>
      <c r="B7" s="39" t="str">
        <f>'GENERALES NOTA 322'!B6:C6</f>
        <v>LLAMADA EN GARANTIA</v>
      </c>
      <c r="C7" s="39"/>
    </row>
    <row r="8" spans="1:3" x14ac:dyDescent="0.35">
      <c r="A8" s="5" t="s">
        <v>120</v>
      </c>
      <c r="B8" s="39"/>
      <c r="C8" s="39"/>
    </row>
    <row r="9" spans="1:3" x14ac:dyDescent="0.35">
      <c r="A9" s="15" t="s">
        <v>53</v>
      </c>
      <c r="B9" s="89"/>
      <c r="C9" s="89"/>
    </row>
    <row r="10" spans="1:3" x14ac:dyDescent="0.35">
      <c r="A10" s="15" t="s">
        <v>121</v>
      </c>
      <c r="B10" s="39"/>
      <c r="C10" s="39"/>
    </row>
    <row r="11" spans="1:3" ht="29" x14ac:dyDescent="0.35">
      <c r="A11" s="15" t="s">
        <v>122</v>
      </c>
      <c r="B11" s="90"/>
      <c r="C11" s="68"/>
    </row>
    <row r="12" spans="1:3" ht="58" x14ac:dyDescent="0.35">
      <c r="A12" s="5" t="s">
        <v>65</v>
      </c>
      <c r="B12" s="39"/>
      <c r="C12" s="39"/>
    </row>
    <row r="13" spans="1:3" ht="58" x14ac:dyDescent="0.35">
      <c r="A13" s="5" t="s">
        <v>66</v>
      </c>
      <c r="B13" s="39"/>
      <c r="C13" s="39"/>
    </row>
    <row r="14" spans="1:3" x14ac:dyDescent="0.35">
      <c r="A14" s="5" t="s">
        <v>67</v>
      </c>
      <c r="B14" s="11"/>
      <c r="C14" s="11"/>
    </row>
    <row r="15" spans="1:3" x14ac:dyDescent="0.35">
      <c r="A15" s="15" t="s">
        <v>123</v>
      </c>
      <c r="B15" s="39"/>
      <c r="C15" s="39"/>
    </row>
    <row r="16" spans="1:3" x14ac:dyDescent="0.35">
      <c r="A16" s="11" t="s">
        <v>124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125</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60</v>
      </c>
      <c r="B1" t="s">
        <v>32</v>
      </c>
      <c r="C1" s="8" t="s">
        <v>31</v>
      </c>
      <c r="D1" s="8" t="s">
        <v>61</v>
      </c>
      <c r="E1" s="3" t="s">
        <v>16</v>
      </c>
      <c r="F1" s="2" t="s">
        <v>59</v>
      </c>
      <c r="G1" s="2" t="s">
        <v>127</v>
      </c>
      <c r="H1" s="4">
        <v>0.7</v>
      </c>
      <c r="I1" t="s">
        <v>12</v>
      </c>
      <c r="J1" t="s">
        <v>82</v>
      </c>
      <c r="L1" t="s">
        <v>133</v>
      </c>
    </row>
    <row r="2" spans="1:12" x14ac:dyDescent="0.35">
      <c r="A2" t="s">
        <v>68</v>
      </c>
      <c r="B2" t="s">
        <v>33</v>
      </c>
      <c r="C2" t="s">
        <v>72</v>
      </c>
      <c r="D2" s="2" t="s">
        <v>62</v>
      </c>
      <c r="E2" s="1" t="s">
        <v>19</v>
      </c>
      <c r="F2" s="2" t="s">
        <v>57</v>
      </c>
      <c r="G2" s="2" t="s">
        <v>128</v>
      </c>
      <c r="H2" s="4">
        <v>0.25</v>
      </c>
      <c r="I2" t="s">
        <v>78</v>
      </c>
      <c r="J2" t="s">
        <v>83</v>
      </c>
      <c r="L2" t="s">
        <v>111</v>
      </c>
    </row>
    <row r="3" spans="1:12" x14ac:dyDescent="0.35">
      <c r="A3" t="s">
        <v>69</v>
      </c>
      <c r="C3" t="s">
        <v>73</v>
      </c>
      <c r="D3" s="2" t="s">
        <v>63</v>
      </c>
      <c r="E3" s="1" t="s">
        <v>20</v>
      </c>
      <c r="F3" s="2" t="s">
        <v>58</v>
      </c>
      <c r="G3" s="2" t="s">
        <v>129</v>
      </c>
      <c r="H3" s="4">
        <v>0.55000000000000004</v>
      </c>
      <c r="I3" t="s">
        <v>79</v>
      </c>
      <c r="J3" t="s">
        <v>84</v>
      </c>
    </row>
    <row r="4" spans="1:12" x14ac:dyDescent="0.35">
      <c r="A4" t="s">
        <v>70</v>
      </c>
      <c r="C4" t="s">
        <v>74</v>
      </c>
      <c r="E4" s="1" t="s">
        <v>21</v>
      </c>
      <c r="G4" s="2" t="s">
        <v>130</v>
      </c>
      <c r="H4" s="4">
        <v>0.15</v>
      </c>
      <c r="I4" t="s">
        <v>80</v>
      </c>
      <c r="J4" t="s">
        <v>85</v>
      </c>
    </row>
    <row r="5" spans="1:12" x14ac:dyDescent="0.35">
      <c r="A5" t="s">
        <v>71</v>
      </c>
      <c r="E5" s="1" t="s">
        <v>17</v>
      </c>
      <c r="G5" s="2" t="s">
        <v>131</v>
      </c>
      <c r="H5" s="4">
        <v>0.7</v>
      </c>
      <c r="I5" t="s">
        <v>81</v>
      </c>
      <c r="J5" t="s">
        <v>86</v>
      </c>
    </row>
    <row r="6" spans="1:12" x14ac:dyDescent="0.35">
      <c r="E6" s="1" t="s">
        <v>18</v>
      </c>
      <c r="G6" s="2" t="s">
        <v>132</v>
      </c>
      <c r="H6" s="4">
        <v>0.3</v>
      </c>
      <c r="J6" t="s">
        <v>87</v>
      </c>
    </row>
    <row r="7" spans="1:12" x14ac:dyDescent="0.35">
      <c r="E7" s="1" t="s">
        <v>23</v>
      </c>
      <c r="G7" s="2" t="s">
        <v>57</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Juan Pablo Calvo</cp:lastModifiedBy>
  <dcterms:created xsi:type="dcterms:W3CDTF">2020-12-07T14:41:17Z</dcterms:created>
  <dcterms:modified xsi:type="dcterms:W3CDTF">2024-05-06T15:49:50Z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