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d.docs.live.net/0db034f32b59695d/Documentos/GHA/LITIGIOS BOGOTÁ/ALLIANZ/EDILBERTO BAEZ PACHÓN/"/>
    </mc:Choice>
  </mc:AlternateContent>
  <xr:revisionPtr revIDLastSave="3" documentId="8_{6AFA878F-8FBA-43F1-B6FB-716ABC547235}" xr6:coauthVersionLast="47" xr6:coauthVersionMax="47" xr10:uidLastSave="{60957247-2A2A-418D-837E-ABE71B44749D}"/>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8" i="11" s="1"/>
  <c r="B3" i="11"/>
  <c r="B4" i="11"/>
  <c r="B5" i="11"/>
  <c r="B6" i="11"/>
  <c r="B17" i="11"/>
  <c r="B28" i="11" s="1"/>
  <c r="C11" i="11"/>
  <c r="C10" i="11"/>
  <c r="B7" i="10"/>
  <c r="B7" i="14"/>
  <c r="B6" i="14"/>
  <c r="B5" i="14"/>
  <c r="B4" i="14"/>
  <c r="B3" i="14"/>
  <c r="B2" i="14"/>
  <c r="B7" i="11"/>
  <c r="B4" i="10"/>
  <c r="B5" i="10"/>
  <c r="B6" i="10"/>
  <c r="B3" i="10"/>
</calcChain>
</file>

<file path=xl/sharedStrings.xml><?xml version="1.0" encoding="utf-8"?>
<sst xmlns="http://schemas.openxmlformats.org/spreadsheetml/2006/main" count="206" uniqueCount="159">
  <si>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</si>
  <si>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</si>
  <si>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</si>
  <si>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</si>
  <si>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</si>
  <si>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</si>
  <si>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</si>
  <si>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</si>
  <si>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</si>
  <si>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</si>
  <si>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</si>
  <si>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</si>
  <si>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</si>
  <si>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</si>
  <si>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</si>
  <si>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</si>
  <si>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</si>
  <si>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</si>
  <si>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</si>
  <si>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</si>
  <si>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</si>
  <si>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</si>
  <si>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</si>
  <si>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</si>
  <si>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</si>
  <si>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</si>
  <si>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</si>
  <si>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</si>
  <si>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</si>
  <si>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</si>
  <si>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</si>
  <si>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</si>
  <si>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</si>
  <si>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</si>
  <si>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</si>
  <si>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</si>
  <si>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</si>
  <si>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</si>
  <si>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</si>
  <si>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</si>
  <si>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</si>
  <si>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</si>
  <si>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</si>
  <si>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</si>
  <si>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</si>
  <si>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</si>
  <si>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</si>
  <si>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</si>
  <si>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</si>
  <si>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</si>
  <si>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</si>
  <si>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</si>
  <si>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</si>
  <si>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</si>
  <si>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</si>
  <si>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</si>
  <si>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</si>
  <si>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</si>
  <si>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</si>
  <si>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</si>
  <si>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</si>
  <si>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</si>
  <si>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</si>
  <si>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</si>
  <si>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</si>
  <si>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</si>
  <si>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</si>
  <si>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</si>
  <si>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</si>
  <si>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</si>
  <si>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</si>
  <si>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</si>
  <si>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</si>
  <si>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</si>
  <si>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</si>
  <si>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</si>
  <si>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</si>
  <si>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</si>
  <si>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</si>
  <si>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</si>
  <si>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</si>
  <si>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</si>
  <si>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</si>
  <si>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</si>
  <si>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</si>
  <si>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</si>
  <si>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</si>
  <si>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</si>
  <si>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</si>
  <si>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</si>
  <si>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</si>
  <si>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</si>
  <si>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</si>
  <si>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</si>
  <si>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</si>
  <si>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</si>
  <si>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</si>
  <si>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</si>
  <si>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</si>
  <si>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</si>
  <si>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</si>
  <si>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</si>
  <si>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</si>
  <si>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</si>
  <si>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</si>
  <si>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</si>
  <si>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</si>
  <si>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</si>
  <si>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</si>
  <si>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</si>
  <si>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</si>
  <si>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</si>
  <si>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</si>
  <si>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</si>
  <si>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</si>
  <si>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</si>
  <si>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</si>
  <si>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</si>
  <si>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</si>
  <si>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</si>
  <si>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</si>
  <si>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</si>
  <si>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</si>
  <si>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</si>
  <si>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</si>
  <si>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</si>
  <si>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</si>
  <si>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</si>
  <si>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</si>
  <si>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</si>
  <si>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</si>
  <si>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Edilberto Baez Pachón </t>
  </si>
  <si>
    <t>11001310304020230036700</t>
  </si>
  <si>
    <t xml:space="preserve">Juzgado Cuarenta (40) Civil del Circuito de Bogotá </t>
  </si>
  <si>
    <t xml:space="preserve">Allianz Seguros de Vida S.A. </t>
  </si>
  <si>
    <t xml:space="preserve">N/A </t>
  </si>
  <si>
    <t>Octubre 1 de 2020 (fecha de estructuración - PCL)</t>
  </si>
  <si>
    <t xml:space="preserve">Incapacidad Laboral Total y Permanente </t>
  </si>
  <si>
    <t xml:space="preserve">Mayo 18 de 2023 </t>
  </si>
  <si>
    <t>Póliza Vida Deudores No. 22112370</t>
  </si>
  <si>
    <t>Abril 14 de 2023</t>
  </si>
  <si>
    <t xml:space="preserve">1. El señor Edilberto Baez Pachón, el 30 de junio de 2017 adquirió crédito hipotecario con el Banco Colpatria por la suma de $190,000,000.
2. Con ocasión al referido crédito, el señor Baez Pachón suscribió pagaré No. 24411000022. Así mismo, Allianz Seguros de Vida S.A. expidió LA Póliza Vida Deudores No. 22112370. 
3. En la Póliza Vida Deudores No. 22112370 fungió como tomador y asegurado Edilberto Baez Pachón y como beneficiario el Banco Colpatria Multibanca Colpatria S.A. La póliza estruvo vigente desde el 27 de junio de 2017 hasta el 26 de junio de 2022. 
4. El señor Edilberto Baez Pachón sufrió una PCL del 65.14% con fecha de estructuración el 1 de octubre de 2020, a través del dictamen No. DML 4107155 expedido por Colpensiones.
5. Como consecuencia de la pérdida de capacidad laboral, el señor Baez Pachón presentó relclamción ante Allianz Seguros de Vida S.A. el 18 de mayo de 2021. Reclamación que posteriormente fue objetada por la compañía el 20 de mayo de 2021 por falta de cobertura temporal. 
6. Ante esta negativa, el señor Baez Pachón convocó a audiencia de conciliación a la compañía aseguradora y a la entidad financiera el 18 de mayo de 2023. Audiencia de conciliación que culminó con constancia de no acuerdo por el Centro de Convivencia Ciudadana de Sogamoso. 
7. El 23 de diciembre de 2022, el señor Edilberto Baez presentó un derecho de petición a Allianz Seguros de Vida S.A., sin que se recibiewra respuesta oportuna. Razón por la cual el 7 de febrero de 2023 se presentó acción de tutela.
8. De la acción de tutela avocó conocimiento el Juzgado 2° Penal Municipal de Sogamoso. La acción de tutela fue admitida el 7 de febrero de 2023. Finalmente el 24 de abril de 2023, Allianz Seguros de Vida S.A. dio respuesta a todas las peticiones. 
</t>
  </si>
  <si>
    <t>28 de septiembre de 2023</t>
  </si>
  <si>
    <t>9 de octubre de 2023</t>
  </si>
  <si>
    <t>9 de noviembre de 2023</t>
  </si>
  <si>
    <t xml:space="preserve">Amparo de Incapacidad Total y Permanente </t>
  </si>
  <si>
    <t xml:space="preserve">Solicitud reembolso del pago del crédito hipotecario </t>
  </si>
  <si>
    <t>100641820 - APJ32075</t>
  </si>
  <si>
    <t>ITP</t>
  </si>
  <si>
    <t>27/06/2017 - 27/06/2022</t>
  </si>
  <si>
    <t>X</t>
  </si>
  <si>
    <t>Reticencia</t>
  </si>
  <si>
    <t>x</t>
  </si>
  <si>
    <t xml:space="preserve">Reembolso del pago de crédito  </t>
  </si>
  <si>
    <t xml:space="preserve">Amparo incapacidad total y permanente </t>
  </si>
  <si>
    <t>Reembolso del pago del crédito hipotecario</t>
  </si>
  <si>
    <t xml:space="preserve">1. PRESCRIPCIÓN DE LA ACCIÓN DERIVADA DEL CONTRATO DE SEGURO. 
2. FALTA DE COBERTURA DE LA PÓLIZA DE SEGURO No. 022112370/0 EXPEDIDA POR ALLIANZ SEGUROS DE VIDA S.A.
3. INEXISTENCIA DE OBLIGACIÓN DE INDEMNIZAR POR LA NO REALIZACIÓN DEL RIESGO ASEGURADO. 
4. FALTA DE COBERTURA MATERIAL DE LA PÓLIZA No. 022112370/0 POR TRATARSE DE UN RIESGO EXPRESAMENTE EXCLUIDO DE COBERTURA.
5. FALTA DE LEGITIMACIÓN EN LA CAUSA POR PASIVA RESPECTO DE ALLIANZ SEGUROS DE VIDA S.A. 
6. NULIDAD DEL CONTRATO DE SEGURO COMO CONSECUENCIA DE LA RETICENCIA DEL ASEGURADO. 
7.INEXISTENCIA DE OBLIGACIÓN A CARGO DE LA ASEGURADORA DE PRACTICAR Y/O EXIGIR EXAMENES MÉDICOS EN LA ETAPA PRECONTRACTUAL. 
8. LA ACREDITACIÓN DE LA MALA FE NO ES UN REQUISITO DE PRUEBA PARA QUIEN 
ALEGA LA RETICENCIA DEL CONTRATO DE SEGURO.
9. ALLIANZ SEGUROS DE VIDA S.A. TIENE LA FACULTAD DE RETENER LA PRIMA A TÍTULO DE PENA COMO CONSECUENCIA DE LA DECLARATORIA DE LA NULIDAD DEL CONTRATO DE SEGURO.
10.GENÉRICA O INNOMINADAS. </t>
  </si>
  <si>
    <t>La contingencia en este caso se califica como REMOTA, teniendo en cuenta que la acción derivada del contrato de seguro está prescrita y la Póliza  No. 22112370 no presta cobertura temporal y material.
Lo primero que debe tomarse en consideración es que la Póliza de Seguro Vida Grupo Deudor No. 022112370, cuyo asegurado era el señor Edilberto Báez Pachón no presta cobertura material, ni temporal de conformidad con los hechos y pretensiones expuestas en el líbelo de la demanda. En primera medida,  debe indicarse que la póliza no presta cobertura material, en tanto en el presente asunto se configuró la exclusión primera del amparo de incapacidad total y permanente, puesto que el diagnóstico de párkinson que dio lugar a la pérdida de capacidad laboral fue previo al inicio de la vigencia de la Póliza. Adicionalmente, debe tomarse en cuenta que desde la redacción del amparo se establecen dos presupuestos para que la Póliza pueda hacerse efectiva: (i) que la enfermedad que dio lugar a la PCL haya sido diagnosticada en vigencia de la Póliza y (ii) que la pérdida de capacidad laboral haya sido dictaminada dentro de la delimitación temporal de la Póliza. Así las cosas, como el primer presupuesto no se cumple, resulta clara la falta de cobertura material del contrato de seguro.  Así mismo, frente a la cobertura temporal debe advertirse que la definición del amparo de incapacidad total y permanente establece que sólo hay lugar al pago del mismo, cuando la enfermedad que dio lugar a la pérdida de capacidad laboral haya sido diagnosticada dentro de la delimitación temporal de la Póliza. Así las cosas, como quiera que la Póliza estuvo vigente del 27 de junio de 2017 al 26 de junio de 2022 y  la enfermedad fue diagnosticada el 8 de abril de 2011, la Póliza No. 22112370  no presta cobertura temporal.
Aunado a lo anterior, la acción derivada del contrato de seguro contenido en la Póliza No. 022112370/0 está prescrita, en virtud de lo consagrado en el artículo 1081 del Código de Comercio. Lo anterior, por cuanto el señor Edilberto Báez Pachón conoció de su Pérdida de Capacidad Laboral el día 23 de febrero de 2021. Radicó la reclamación a la aseguradora del 18 de mayo de 2021, fecha en la que se reinició el conteo del término bienal de prescripción. Posteriormente, el 14 de abril de 2023 cuando ya había transcurrido un (1) año, diez (10) meses y veintiséis (26) días del término prescriptivo, el demandante presentó solicitud de audiencia de conciliación, suspendiendo así el término prescriptivo hasta la fecha en la que el centro de conciliación expidió constancia de no acuerdo (18 de mayo de 2023). Así las cosas, el término bienal de la prescripción feneció el 22 de junio de 2023; sin embargo la demanda fue radicada hasta el 25 de agosto de 2023, cuando ya había prescrito la oportunidad para formularla. 
Finalmente, frente a la obligación indemnizatoria de ALLIANZ SEGUROS DE VIDA S.A. debe decirse que si bien en la objeción la compañía adujo la nulidad relativa del contrato de seguro por reticencia del asegurado, debe indicarse que ésta se encuentra prescrita tanto ordinaria como extraordinariamente. Por otra parte, debe indicarse que la enfermedad que dio lugar a la pérdida de capacidad laboral fue un párkinson que según los registros de la historia clínica se había manifestado con movimientos involuntarios de la mano, al menos desde el año 2013. Es decir, que era un hecho notorio, como se advierte de la firma de la declaración de asegurabilidad. Por lo anterior, si bien dicho argumento fue tenido en cuenta en tanto en la objeción como en la contestación de la demanda, éste no tiene vocación de prosperidad. Sin perjuicio de lo anterior, la contingencia se califica como REMOTA, en tanto la acción derivada del contrato de seguro está prescrita y la Póliza No. 022112370 no presta cobertura material ni temporal. Todo lo anterior, sin perjuicio del carácter contingente del proceso.</t>
  </si>
  <si>
    <t xml:space="preserve">Como liquidación objetiva de las pretensiones se llega a la suma de $173,201,609 atendiendo a las siguientes consideraciones: 
1. Amparo de incapacidad total y permanente: Se tendrá en cuenta la suma de $173,201,609, que corresponde al valor asegurado para esa vigencia (desde el 27 de junio de 2020) y que conforme al amparo corresponde a la indemnización cuando el asegurado, sufra una enfermedad que origine una invalidez total y permamente.
2. Reembolso del pago del crédito: No se reconocera suma alguna derivada de los pagos efectuados del crédito, como quiera si bien el dictamen fue emitido en febrero de 2021, la fecha de estructuración allí consignada no implica en ninguna medida la realización del riesgo.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</si>
</sst>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left" vertical="top"/>
    </xf>
    <xf numFmtId="0" fontId="0" fillId="0" borderId="1" xfId="0" applyBorder="1" applyAlignment="1">
      <alignment horizontal="left"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164" fontId="0" fillId="0" borderId="2" xfId="0" applyNumberFormat="1" applyBorder="1" applyAlignment="1">
      <alignment horizontal="left" vertical="top"/>
    </xf>
    <xf numFmtId="164" fontId="0" fillId="0" borderId="11" xfId="0" applyNumberFormat="1"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gha2.sharepoint.com/sites/UnidadCompartidaGHA/Procedimientos/PROCEDIMIENTOS,%20INSTRUCCIONES%20Y%20FORMATOS%20COMPA&#209;&#205;AS/ALLIANZ%20SEGUROS/INFORME%20INICIAL%20AUTOS%202023.xlsx" TargetMode="External"/><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Hv87MlNVO0q4o6WB8P8FEefW0-fLiVBHuUhemE8Xa7Ybk4JDNmBLSK1BaBCybrmG" itemId="01MPAOOIFNVNLKYRXMGVBI4A3XKUBUW7Q3">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115" zoomScaleNormal="115" workbookViewId="0">
      <selection activeCell="C17" sqref="C17"/>
    </sheetView>
  </sheetViews>
  <sheetFormatPr baseColWidth="10" defaultColWidth="0" defaultRowHeight="15" x14ac:dyDescent="0.25"/>
  <cols>
    <col min="1" max="1" width="46.140625" style="7" bestFit="1" customWidth="1"/>
    <col min="2" max="2" width="63.85546875" style="7" customWidth="1"/>
    <col min="3" max="3" width="17.7109375" style="7" customWidth="1"/>
    <col min="4" max="4" width="11.42578125" style="2" hidden="1" customWidth="1"/>
    <col min="5" max="16384" width="11.42578125" style="2" hidden="1"/>
  </cols>
  <sheetData>
    <row r="1" spans="1:3" ht="18.75" x14ac:dyDescent="0.25">
      <c r="A1" s="37" t="s">
        <v>0</v>
      </c>
      <c r="B1" s="37"/>
      <c r="C1" s="37"/>
    </row>
    <row r="2" spans="1:3" x14ac:dyDescent="0.25">
      <c r="A2" s="5" t="s">
        <v>1</v>
      </c>
      <c r="B2" s="39" t="s">
        <v>132</v>
      </c>
      <c r="C2" s="40"/>
    </row>
    <row r="3" spans="1:3" x14ac:dyDescent="0.25">
      <c r="A3" s="5" t="s">
        <v>2</v>
      </c>
      <c r="B3" s="41" t="s">
        <v>133</v>
      </c>
      <c r="C3" s="42"/>
    </row>
    <row r="4" spans="1:3" x14ac:dyDescent="0.25">
      <c r="A4" s="5" t="s">
        <v>3</v>
      </c>
      <c r="B4" s="41" t="s">
        <v>134</v>
      </c>
      <c r="C4" s="42"/>
    </row>
    <row r="5" spans="1:3" ht="14.45" customHeight="1" x14ac:dyDescent="0.25">
      <c r="A5" s="5" t="s">
        <v>4</v>
      </c>
      <c r="B5" s="41" t="s">
        <v>131</v>
      </c>
      <c r="C5" s="42"/>
    </row>
    <row r="6" spans="1:3" x14ac:dyDescent="0.25">
      <c r="A6" s="5" t="s">
        <v>5</v>
      </c>
      <c r="B6" s="38" t="s">
        <v>106</v>
      </c>
      <c r="C6" s="38"/>
    </row>
    <row r="7" spans="1:3" x14ac:dyDescent="0.25">
      <c r="A7" s="5" t="s">
        <v>7</v>
      </c>
      <c r="B7" s="38" t="s">
        <v>135</v>
      </c>
      <c r="C7" s="38"/>
    </row>
    <row r="8" spans="1:3" x14ac:dyDescent="0.25">
      <c r="A8" s="5" t="s">
        <v>8</v>
      </c>
      <c r="B8" s="34" t="s">
        <v>136</v>
      </c>
      <c r="C8" s="34"/>
    </row>
    <row r="9" spans="1:3" x14ac:dyDescent="0.25">
      <c r="A9" s="5" t="s">
        <v>9</v>
      </c>
      <c r="B9" s="34" t="s">
        <v>140</v>
      </c>
      <c r="C9" s="34"/>
    </row>
    <row r="10" spans="1:3" x14ac:dyDescent="0.25">
      <c r="A10" s="5" t="s">
        <v>10</v>
      </c>
      <c r="B10" s="34" t="s">
        <v>138</v>
      </c>
      <c r="C10" s="34"/>
    </row>
    <row r="11" spans="1:3" ht="23.25" customHeight="1" x14ac:dyDescent="0.25">
      <c r="A11" s="5" t="s">
        <v>11</v>
      </c>
      <c r="B11" s="35" t="s">
        <v>137</v>
      </c>
      <c r="C11" s="36"/>
    </row>
    <row r="12" spans="1:3" x14ac:dyDescent="0.25">
      <c r="A12" s="45" t="s">
        <v>12</v>
      </c>
      <c r="B12" s="34" t="s">
        <v>141</v>
      </c>
      <c r="C12" s="38"/>
    </row>
    <row r="13" spans="1:3" ht="30" customHeight="1" x14ac:dyDescent="0.25">
      <c r="A13" s="45"/>
      <c r="B13" s="38"/>
      <c r="C13" s="38"/>
    </row>
    <row r="14" spans="1:3" ht="73.5" customHeight="1" x14ac:dyDescent="0.25">
      <c r="A14" s="45"/>
      <c r="B14" s="38"/>
      <c r="C14" s="38"/>
    </row>
    <row r="15" spans="1:3" ht="30" x14ac:dyDescent="0.25">
      <c r="A15" s="5" t="s">
        <v>13</v>
      </c>
      <c r="B15" s="48">
        <f>SUM(C17,C18,C20,C21,C23)</f>
        <v>257460005</v>
      </c>
      <c r="C15" s="49"/>
    </row>
    <row r="16" spans="1:3" ht="33.75" customHeight="1" x14ac:dyDescent="0.25">
      <c r="A16" s="50" t="s">
        <v>14</v>
      </c>
      <c r="B16" s="51" t="s">
        <v>15</v>
      </c>
      <c r="C16" s="51"/>
    </row>
    <row r="17" spans="1:3" ht="33.75" customHeight="1" x14ac:dyDescent="0.25">
      <c r="A17" s="50"/>
      <c r="B17" s="11" t="s">
        <v>146</v>
      </c>
      <c r="C17" s="6">
        <v>67460005</v>
      </c>
    </row>
    <row r="18" spans="1:3" ht="33.75" customHeight="1" x14ac:dyDescent="0.25">
      <c r="A18" s="50"/>
      <c r="B18" s="11" t="s">
        <v>145</v>
      </c>
      <c r="C18" s="6">
        <v>190000000</v>
      </c>
    </row>
    <row r="19" spans="1:3" x14ac:dyDescent="0.25">
      <c r="A19" s="50"/>
      <c r="B19" s="52" t="s">
        <v>16</v>
      </c>
      <c r="C19" s="53"/>
    </row>
    <row r="20" spans="1:3" x14ac:dyDescent="0.25">
      <c r="A20" s="50"/>
      <c r="B20" s="11"/>
      <c r="C20" s="6"/>
    </row>
    <row r="21" spans="1:3" x14ac:dyDescent="0.25">
      <c r="A21" s="50"/>
      <c r="B21" s="11"/>
      <c r="C21" s="6"/>
    </row>
    <row r="22" spans="1:3" x14ac:dyDescent="0.25">
      <c r="A22" s="50"/>
      <c r="B22" s="52" t="s">
        <v>17</v>
      </c>
      <c r="C22" s="53"/>
    </row>
    <row r="23" spans="1:3" x14ac:dyDescent="0.25">
      <c r="A23" s="50"/>
      <c r="B23" s="11"/>
      <c r="C23" s="16"/>
    </row>
    <row r="24" spans="1:3" x14ac:dyDescent="0.25">
      <c r="A24" s="5" t="s">
        <v>18</v>
      </c>
      <c r="B24" s="38" t="s">
        <v>131</v>
      </c>
      <c r="C24" s="38"/>
    </row>
    <row r="25" spans="1:3" x14ac:dyDescent="0.25">
      <c r="A25" s="5" t="s">
        <v>19</v>
      </c>
      <c r="B25" s="38">
        <v>9398981</v>
      </c>
      <c r="C25" s="38"/>
    </row>
    <row r="26" spans="1:3" x14ac:dyDescent="0.25">
      <c r="A26" s="5" t="s">
        <v>20</v>
      </c>
      <c r="B26" s="38" t="s">
        <v>139</v>
      </c>
      <c r="C26" s="38"/>
    </row>
    <row r="27" spans="1:3" x14ac:dyDescent="0.25">
      <c r="A27" s="5" t="s">
        <v>21</v>
      </c>
      <c r="B27" s="46" t="s">
        <v>142</v>
      </c>
      <c r="C27" s="47"/>
    </row>
    <row r="28" spans="1:3" x14ac:dyDescent="0.25">
      <c r="A28" s="5" t="s">
        <v>22</v>
      </c>
      <c r="B28" s="43" t="s">
        <v>143</v>
      </c>
      <c r="C28" s="43"/>
    </row>
    <row r="29" spans="1:3" x14ac:dyDescent="0.25">
      <c r="A29" s="5" t="s">
        <v>23</v>
      </c>
      <c r="B29" s="44" t="s">
        <v>144</v>
      </c>
      <c r="C29" s="44"/>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24</v>
      </c>
      <c r="B1" s="54"/>
      <c r="C1" s="54"/>
    </row>
    <row r="2" spans="1:3" x14ac:dyDescent="0.25">
      <c r="A2" s="13" t="s">
        <v>25</v>
      </c>
      <c r="B2" s="55" t="s">
        <v>147</v>
      </c>
      <c r="C2" s="56"/>
    </row>
    <row r="3" spans="1:3" x14ac:dyDescent="0.25">
      <c r="A3" s="5" t="s">
        <v>1</v>
      </c>
      <c r="B3" s="38" t="str">
        <f>'GENERALES NOTA 322'!B2:C2</f>
        <v>11001310304020230036700</v>
      </c>
      <c r="C3" s="38"/>
    </row>
    <row r="4" spans="1:3" x14ac:dyDescent="0.25">
      <c r="A4" s="5" t="s">
        <v>2</v>
      </c>
      <c r="B4" s="38" t="str">
        <f>'GENERALES NOTA 322'!B3:C3</f>
        <v xml:space="preserve">Juzgado Cuarenta (40) Civil del Circuito de Bogotá </v>
      </c>
      <c r="C4" s="38"/>
    </row>
    <row r="5" spans="1:3" x14ac:dyDescent="0.25">
      <c r="A5" s="5" t="s">
        <v>3</v>
      </c>
      <c r="B5" s="38" t="str">
        <f>'GENERALES NOTA 322'!B4:C4</f>
        <v xml:space="preserve">Allianz Seguros de Vida S.A. </v>
      </c>
      <c r="C5" s="38"/>
    </row>
    <row r="6" spans="1:3" x14ac:dyDescent="0.25">
      <c r="A6" s="5" t="s">
        <v>4</v>
      </c>
      <c r="B6" s="38" t="str">
        <f>'GENERALES NOTA 322'!B5:C5</f>
        <v xml:space="preserve">Edilberto Baez Pachón </v>
      </c>
      <c r="C6" s="38"/>
    </row>
    <row r="7" spans="1:3" x14ac:dyDescent="0.25">
      <c r="A7" s="5" t="s">
        <v>5</v>
      </c>
      <c r="B7" s="38" t="str">
        <f>'GENERALES NOTA 322'!B6:C6</f>
        <v>DEMANDA DIRECTA</v>
      </c>
      <c r="C7" s="38"/>
    </row>
    <row r="8" spans="1:3" x14ac:dyDescent="0.25">
      <c r="A8" s="13" t="s">
        <v>26</v>
      </c>
      <c r="B8" s="38">
        <v>22112370</v>
      </c>
      <c r="C8" s="38"/>
    </row>
    <row r="9" spans="1:3" x14ac:dyDescent="0.25">
      <c r="A9" s="13" t="s">
        <v>11</v>
      </c>
      <c r="B9" s="38" t="s">
        <v>148</v>
      </c>
      <c r="C9" s="38"/>
    </row>
    <row r="10" spans="1:3" x14ac:dyDescent="0.25">
      <c r="A10" s="13" t="s">
        <v>27</v>
      </c>
      <c r="B10" s="57">
        <v>173201609</v>
      </c>
      <c r="C10" s="58"/>
    </row>
    <row r="11" spans="1:3" x14ac:dyDescent="0.25">
      <c r="A11" s="13" t="s">
        <v>28</v>
      </c>
      <c r="B11" s="55"/>
      <c r="C11" s="56"/>
    </row>
    <row r="12" spans="1:3" x14ac:dyDescent="0.25">
      <c r="A12" s="13" t="s">
        <v>29</v>
      </c>
      <c r="B12" s="41" t="s">
        <v>98</v>
      </c>
      <c r="C12" s="42"/>
    </row>
    <row r="13" spans="1:3" x14ac:dyDescent="0.25">
      <c r="A13" s="13" t="s">
        <v>30</v>
      </c>
      <c r="B13" s="38" t="s">
        <v>149</v>
      </c>
      <c r="C13" s="38"/>
    </row>
    <row r="14" spans="1:3" x14ac:dyDescent="0.25">
      <c r="A14" s="13" t="s">
        <v>31</v>
      </c>
      <c r="B14" s="38" t="s">
        <v>95</v>
      </c>
      <c r="C14" s="38"/>
    </row>
    <row r="15" spans="1:3" x14ac:dyDescent="0.25">
      <c r="A15" s="13" t="s">
        <v>32</v>
      </c>
      <c r="B15" s="38" t="s">
        <v>95</v>
      </c>
      <c r="C15" s="38"/>
    </row>
    <row r="16" spans="1:3" x14ac:dyDescent="0.25">
      <c r="A16" s="59" t="s">
        <v>33</v>
      </c>
      <c r="B16" s="38" t="s">
        <v>116</v>
      </c>
      <c r="C16" s="38"/>
    </row>
    <row r="17" spans="1:3" x14ac:dyDescent="0.25">
      <c r="A17" s="60"/>
      <c r="B17" s="9" t="s">
        <v>34</v>
      </c>
      <c r="C17" s="10" t="s">
        <v>35</v>
      </c>
    </row>
    <row r="18" spans="1:3" x14ac:dyDescent="0.25">
      <c r="A18" s="60"/>
      <c r="B18" s="11"/>
      <c r="C18" s="11"/>
    </row>
    <row r="19" spans="1:3" x14ac:dyDescent="0.25">
      <c r="A19" s="60"/>
      <c r="B19" s="11"/>
      <c r="C19" s="11"/>
    </row>
    <row r="20" spans="1:3" x14ac:dyDescent="0.25">
      <c r="A20" s="60"/>
      <c r="B20" s="11"/>
      <c r="C20" s="11"/>
    </row>
    <row r="21" spans="1:3" x14ac:dyDescent="0.25">
      <c r="A21" s="13" t="s">
        <v>36</v>
      </c>
      <c r="B21" s="38" t="s">
        <v>94</v>
      </c>
      <c r="C21" s="38"/>
    </row>
    <row r="22" spans="1:3" x14ac:dyDescent="0.25">
      <c r="A22" s="13" t="s">
        <v>37</v>
      </c>
      <c r="B22" s="41"/>
      <c r="C22" s="42"/>
    </row>
    <row r="23" spans="1:3" x14ac:dyDescent="0.25">
      <c r="A23" s="13" t="s">
        <v>38</v>
      </c>
      <c r="B23" s="38" t="s">
        <v>101</v>
      </c>
      <c r="C23" s="38"/>
    </row>
    <row r="24" spans="1:3" x14ac:dyDescent="0.25">
      <c r="A24" s="13" t="s">
        <v>39</v>
      </c>
      <c r="B24" s="38" t="s">
        <v>94</v>
      </c>
      <c r="C24" s="38"/>
    </row>
    <row r="25" spans="1:3" x14ac:dyDescent="0.25">
      <c r="A25" s="13" t="s">
        <v>40</v>
      </c>
      <c r="B25" s="38"/>
      <c r="C25" s="38"/>
    </row>
    <row r="26" spans="1:3" x14ac:dyDescent="0.25">
      <c r="A26" s="12" t="s">
        <v>41</v>
      </c>
      <c r="B26" s="38" t="s">
        <v>94</v>
      </c>
      <c r="C26" s="38"/>
    </row>
    <row r="27" spans="1:3" x14ac:dyDescent="0.25">
      <c r="A27" s="61" t="s">
        <v>42</v>
      </c>
      <c r="B27" s="61"/>
      <c r="C27" s="61"/>
    </row>
    <row r="28" spans="1:3" ht="14.45" customHeight="1" x14ac:dyDescent="0.25">
      <c r="A28" s="62" t="s">
        <v>43</v>
      </c>
      <c r="B28" s="63"/>
      <c r="C28" s="31" t="s">
        <v>152</v>
      </c>
    </row>
    <row r="29" spans="1:3" ht="14.45" customHeight="1" x14ac:dyDescent="0.25">
      <c r="A29" s="64" t="s">
        <v>44</v>
      </c>
      <c r="B29" s="65"/>
      <c r="C29" s="31" t="s">
        <v>152</v>
      </c>
    </row>
    <row r="30" spans="1:3" ht="14.45" customHeight="1" x14ac:dyDescent="0.25">
      <c r="A30" s="64" t="s">
        <v>45</v>
      </c>
      <c r="B30" s="65"/>
      <c r="C30" s="32"/>
    </row>
    <row r="31" spans="1:3" ht="14.45" customHeight="1" x14ac:dyDescent="0.25">
      <c r="A31" s="64" t="s">
        <v>46</v>
      </c>
      <c r="B31" s="65"/>
      <c r="C31" s="31"/>
    </row>
    <row r="32" spans="1:3" x14ac:dyDescent="0.25">
      <c r="A32" s="64" t="s">
        <v>47</v>
      </c>
      <c r="B32" s="65"/>
      <c r="C32" s="31"/>
    </row>
    <row r="33" spans="1:3" ht="14.45" customHeight="1" x14ac:dyDescent="0.25">
      <c r="A33" s="64" t="s">
        <v>48</v>
      </c>
      <c r="B33" s="65"/>
      <c r="C33" s="31" t="s">
        <v>152</v>
      </c>
    </row>
    <row r="34" spans="1:3" ht="14.45" customHeight="1" x14ac:dyDescent="0.25">
      <c r="A34" s="64" t="s">
        <v>49</v>
      </c>
      <c r="B34" s="65"/>
      <c r="C34" s="33" t="s">
        <v>151</v>
      </c>
    </row>
    <row r="35" spans="1:3" x14ac:dyDescent="0.25">
      <c r="A35" s="62" t="s">
        <v>50</v>
      </c>
      <c r="B35" s="63"/>
      <c r="C35" s="33"/>
    </row>
    <row r="36" spans="1:3" x14ac:dyDescent="0.25">
      <c r="A36" s="66" t="s">
        <v>51</v>
      </c>
      <c r="B36" s="66"/>
      <c r="C36" s="66"/>
    </row>
    <row r="37" spans="1:3" x14ac:dyDescent="0.25">
      <c r="A37" s="44" t="s">
        <v>52</v>
      </c>
      <c r="B37" s="44"/>
      <c r="C37" s="11"/>
    </row>
    <row r="38" spans="1:3" x14ac:dyDescent="0.25">
      <c r="A38" s="44" t="s">
        <v>53</v>
      </c>
      <c r="B38" s="44"/>
      <c r="C38" s="11"/>
    </row>
    <row r="39" spans="1:3" x14ac:dyDescent="0.25">
      <c r="A39" s="44" t="s">
        <v>54</v>
      </c>
      <c r="B39" s="44"/>
      <c r="C39" s="11"/>
    </row>
    <row r="40" spans="1:3" x14ac:dyDescent="0.25">
      <c r="A40" s="44" t="s">
        <v>55</v>
      </c>
      <c r="B40" s="44"/>
      <c r="C40" s="11"/>
    </row>
    <row r="41" spans="1:3" x14ac:dyDescent="0.25">
      <c r="A41" s="44" t="s">
        <v>56</v>
      </c>
      <c r="B41" s="44"/>
      <c r="C41" s="11"/>
    </row>
    <row r="42" spans="1:3" x14ac:dyDescent="0.25">
      <c r="A42" s="44" t="s">
        <v>57</v>
      </c>
      <c r="B42" s="44"/>
      <c r="C42" s="11"/>
    </row>
    <row r="43" spans="1:3" x14ac:dyDescent="0.25">
      <c r="A43" s="44" t="s">
        <v>58</v>
      </c>
      <c r="B43" s="44"/>
      <c r="C43" s="11"/>
    </row>
    <row r="44" spans="1:3" x14ac:dyDescent="0.25">
      <c r="A44" s="44" t="s">
        <v>59</v>
      </c>
      <c r="B44" s="44"/>
      <c r="C44" s="11"/>
    </row>
    <row r="45" spans="1:3" x14ac:dyDescent="0.25">
      <c r="A45" s="44" t="s">
        <v>60</v>
      </c>
      <c r="B45" s="44"/>
      <c r="C45" s="11"/>
    </row>
    <row r="46" spans="1:3" x14ac:dyDescent="0.25">
      <c r="A46" s="44" t="s">
        <v>61</v>
      </c>
      <c r="B46" s="44"/>
      <c r="C46" s="11" t="s">
        <v>150</v>
      </c>
    </row>
    <row r="47" spans="1:3" x14ac:dyDescent="0.25">
      <c r="A47" s="44" t="s">
        <v>62</v>
      </c>
      <c r="B47" s="44"/>
      <c r="C47" s="11"/>
    </row>
    <row r="48" spans="1:3" x14ac:dyDescent="0.25">
      <c r="A48" s="44" t="s">
        <v>63</v>
      </c>
      <c r="B48" s="44"/>
      <c r="C48" s="11"/>
    </row>
    <row r="49" spans="1:3" x14ac:dyDescent="0.25">
      <c r="A49" s="44" t="s">
        <v>64</v>
      </c>
      <c r="B49" s="44"/>
      <c r="C49" s="11"/>
    </row>
    <row r="50" spans="1:3" x14ac:dyDescent="0.25">
      <c r="A50" s="44" t="s">
        <v>65</v>
      </c>
      <c r="B50" s="44"/>
      <c r="C50" s="11"/>
    </row>
    <row r="51" spans="1:3" x14ac:dyDescent="0.25">
      <c r="A51" s="44" t="s">
        <v>66</v>
      </c>
      <c r="B51" s="44"/>
      <c r="C51" s="11"/>
    </row>
    <row r="52" spans="1:3" x14ac:dyDescent="0.25">
      <c r="A52" s="44" t="s">
        <v>67</v>
      </c>
      <c r="B52" s="44"/>
      <c r="C52" s="11"/>
    </row>
    <row r="53" spans="1:3" x14ac:dyDescent="0.25">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C36" sqref="C3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68</v>
      </c>
      <c r="B1" s="54"/>
      <c r="C1" s="54"/>
    </row>
    <row r="2" spans="1:6" x14ac:dyDescent="0.25">
      <c r="A2" s="20" t="s">
        <v>25</v>
      </c>
      <c r="B2" s="84" t="s">
        <v>147</v>
      </c>
      <c r="C2" s="85"/>
    </row>
    <row r="3" spans="1:6" x14ac:dyDescent="0.25">
      <c r="A3" s="21" t="s">
        <v>1</v>
      </c>
      <c r="B3" s="86" t="str">
        <f>'GENERALES NOTA 322'!B2:C2</f>
        <v>11001310304020230036700</v>
      </c>
      <c r="C3" s="86"/>
    </row>
    <row r="4" spans="1:6" x14ac:dyDescent="0.25">
      <c r="A4" s="21" t="s">
        <v>2</v>
      </c>
      <c r="B4" s="86" t="str">
        <f>'GENERALES NOTA 322'!B3:C3</f>
        <v xml:space="preserve">Juzgado Cuarenta (40) Civil del Circuito de Bogotá </v>
      </c>
      <c r="C4" s="86"/>
    </row>
    <row r="5" spans="1:6" x14ac:dyDescent="0.25">
      <c r="A5" s="21" t="s">
        <v>3</v>
      </c>
      <c r="B5" s="86" t="str">
        <f>'GENERALES NOTA 322'!B4:C4</f>
        <v xml:space="preserve">Allianz Seguros de Vida S.A. </v>
      </c>
      <c r="C5" s="86"/>
    </row>
    <row r="6" spans="1:6" ht="14.45" customHeight="1" x14ac:dyDescent="0.25">
      <c r="A6" s="21" t="s">
        <v>4</v>
      </c>
      <c r="B6" s="86" t="str">
        <f>'GENERALES NOTA 322'!B5:C5</f>
        <v xml:space="preserve">Edilberto Baez Pachón </v>
      </c>
      <c r="C6" s="86"/>
    </row>
    <row r="7" spans="1:6" x14ac:dyDescent="0.25">
      <c r="A7" s="21" t="s">
        <v>5</v>
      </c>
      <c r="B7" s="86" t="str">
        <f>'GENERALES NOTA 322'!B6:C6</f>
        <v>DEMANDA DIRECTA</v>
      </c>
      <c r="C7" s="86"/>
    </row>
    <row r="8" spans="1:6" ht="30" x14ac:dyDescent="0.25">
      <c r="A8" s="21" t="s">
        <v>13</v>
      </c>
      <c r="B8" s="80">
        <f>'GENERALES NOTA 322'!B15:C15</f>
        <v>257460005</v>
      </c>
      <c r="C8" s="81"/>
    </row>
    <row r="9" spans="1:6" x14ac:dyDescent="0.25">
      <c r="A9" s="87" t="s">
        <v>14</v>
      </c>
      <c r="B9" s="71" t="s">
        <v>15</v>
      </c>
      <c r="C9" s="72"/>
    </row>
    <row r="10" spans="1:6" ht="30" x14ac:dyDescent="0.25">
      <c r="A10" s="87"/>
      <c r="B10" s="22" t="s">
        <v>155</v>
      </c>
      <c r="C10" s="19">
        <f>'GENERALES NOTA 322'!C17</f>
        <v>67460005</v>
      </c>
    </row>
    <row r="11" spans="1:6" ht="30" x14ac:dyDescent="0.25">
      <c r="A11" s="87"/>
      <c r="B11" s="22" t="s">
        <v>154</v>
      </c>
      <c r="C11" s="19">
        <f>'GENERALES NOTA 322'!C18</f>
        <v>190000000</v>
      </c>
    </row>
    <row r="12" spans="1:6" x14ac:dyDescent="0.25">
      <c r="A12" s="87"/>
      <c r="B12" s="71"/>
      <c r="C12" s="72"/>
    </row>
    <row r="13" spans="1:6" x14ac:dyDescent="0.25">
      <c r="A13" s="87"/>
      <c r="B13" s="22"/>
      <c r="C13" s="24">
        <v>0</v>
      </c>
    </row>
    <row r="14" spans="1:6" x14ac:dyDescent="0.25">
      <c r="A14" s="87"/>
      <c r="B14" s="22"/>
      <c r="C14" s="24">
        <v>0</v>
      </c>
      <c r="E14" t="s">
        <v>69</v>
      </c>
      <c r="F14" s="17">
        <v>0.7</v>
      </c>
    </row>
    <row r="15" spans="1:6" x14ac:dyDescent="0.25">
      <c r="A15" s="23" t="s">
        <v>70</v>
      </c>
      <c r="B15" s="84" t="s">
        <v>102</v>
      </c>
      <c r="C15" s="85"/>
    </row>
    <row r="16" spans="1:6" ht="15" customHeight="1" x14ac:dyDescent="0.25">
      <c r="A16" s="21" t="s">
        <v>72</v>
      </c>
      <c r="B16" s="82" t="s">
        <v>157</v>
      </c>
      <c r="C16" s="83"/>
    </row>
    <row r="17" spans="1:3" ht="28.5" customHeight="1" x14ac:dyDescent="0.25">
      <c r="A17" s="14" t="s">
        <v>73</v>
      </c>
      <c r="B17" s="73">
        <f>((C19+C20+C22+C23)-C26)*C25*C27</f>
        <v>173201609</v>
      </c>
      <c r="C17" s="73"/>
    </row>
    <row r="18" spans="1:3" x14ac:dyDescent="0.25">
      <c r="A18" s="23" t="s">
        <v>74</v>
      </c>
      <c r="B18" s="74" t="s">
        <v>15</v>
      </c>
      <c r="C18" s="75"/>
    </row>
    <row r="19" spans="1:3" x14ac:dyDescent="0.25">
      <c r="A19" s="69"/>
      <c r="B19" s="27" t="s">
        <v>153</v>
      </c>
      <c r="C19" s="19">
        <v>0</v>
      </c>
    </row>
    <row r="20" spans="1:3" ht="30" x14ac:dyDescent="0.25">
      <c r="A20" s="70"/>
      <c r="B20" s="22" t="s">
        <v>154</v>
      </c>
      <c r="C20" s="19">
        <v>173201609</v>
      </c>
    </row>
    <row r="21" spans="1:3" x14ac:dyDescent="0.25">
      <c r="A21" s="70"/>
      <c r="B21" s="71" t="s">
        <v>16</v>
      </c>
      <c r="C21" s="72"/>
    </row>
    <row r="22" spans="1:3" x14ac:dyDescent="0.25">
      <c r="A22" s="70"/>
      <c r="B22" s="22"/>
      <c r="C22" s="19">
        <v>0</v>
      </c>
    </row>
    <row r="23" spans="1:3" x14ac:dyDescent="0.25">
      <c r="A23" s="70"/>
      <c r="B23" s="22"/>
      <c r="C23" s="19">
        <v>0</v>
      </c>
    </row>
    <row r="24" spans="1:3" x14ac:dyDescent="0.25">
      <c r="A24" s="70"/>
      <c r="B24" s="71" t="s">
        <v>75</v>
      </c>
      <c r="C24" s="72"/>
    </row>
    <row r="25" spans="1:3" x14ac:dyDescent="0.25">
      <c r="A25" s="25"/>
      <c r="B25" s="22" t="s">
        <v>76</v>
      </c>
      <c r="C25" s="26">
        <v>1</v>
      </c>
    </row>
    <row r="26" spans="1:3" x14ac:dyDescent="0.25">
      <c r="A26" s="27"/>
      <c r="B26" s="22" t="s">
        <v>28</v>
      </c>
      <c r="C26" s="28">
        <v>0</v>
      </c>
    </row>
    <row r="27" spans="1:3" x14ac:dyDescent="0.25">
      <c r="A27" s="27"/>
      <c r="B27" s="22" t="s">
        <v>77</v>
      </c>
      <c r="C27" s="26">
        <v>1</v>
      </c>
    </row>
    <row r="28" spans="1:3" x14ac:dyDescent="0.25">
      <c r="A28" s="18" t="s">
        <v>78</v>
      </c>
      <c r="B28" s="73">
        <f>IFERROR(B17*(VLOOKUP(B15,Hoja2!$G$1:$H$6,2,0)),16666)</f>
        <v>16666</v>
      </c>
      <c r="C28" s="73"/>
    </row>
    <row r="29" spans="1:3" ht="30" x14ac:dyDescent="0.25">
      <c r="A29" s="21" t="s">
        <v>79</v>
      </c>
      <c r="B29" s="76" t="s">
        <v>158</v>
      </c>
      <c r="C29" s="77"/>
    </row>
    <row r="30" spans="1:3" ht="30" x14ac:dyDescent="0.25">
      <c r="A30" s="21" t="s">
        <v>80</v>
      </c>
      <c r="B30" s="78" t="s">
        <v>156</v>
      </c>
      <c r="C30" s="79"/>
    </row>
    <row r="31" spans="1:3" ht="18.75" x14ac:dyDescent="0.25">
      <c r="A31" s="29" t="s">
        <v>81</v>
      </c>
      <c r="B31" s="29"/>
      <c r="C31" s="29"/>
    </row>
    <row r="32" spans="1:3" x14ac:dyDescent="0.25">
      <c r="A32" s="30" t="s">
        <v>82</v>
      </c>
      <c r="B32" s="68"/>
      <c r="C32" s="68"/>
    </row>
    <row r="33" spans="1:3" x14ac:dyDescent="0.25">
      <c r="A33" s="30" t="s">
        <v>83</v>
      </c>
      <c r="B33" s="68"/>
      <c r="C33" s="6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84</v>
      </c>
      <c r="B1" s="54"/>
      <c r="C1" s="54"/>
    </row>
    <row r="2" spans="1:3" ht="17.100000000000001" customHeight="1" x14ac:dyDescent="0.25">
      <c r="A2" s="13" t="s">
        <v>25</v>
      </c>
      <c r="B2" s="55" t="str">
        <f>'[2]AUTOS NOTA 321'!B2:C2</f>
        <v xml:space="preserve">SINIESTRO   LEGIS </v>
      </c>
      <c r="C2" s="56"/>
    </row>
    <row r="3" spans="1:3" ht="15.95" customHeight="1" x14ac:dyDescent="0.25">
      <c r="A3" s="5" t="s">
        <v>1</v>
      </c>
      <c r="B3" s="38" t="str">
        <f>'GENERALES NOTA 322'!B2:C2</f>
        <v>11001310304020230036700</v>
      </c>
      <c r="C3" s="38"/>
    </row>
    <row r="4" spans="1:3" x14ac:dyDescent="0.25">
      <c r="A4" s="5" t="s">
        <v>2</v>
      </c>
      <c r="B4" s="38" t="str">
        <f>'GENERALES NOTA 322'!B3:C3</f>
        <v xml:space="preserve">Juzgado Cuarenta (40) Civil del Circuito de Bogotá </v>
      </c>
      <c r="C4" s="38"/>
    </row>
    <row r="5" spans="1:3" ht="29.1" customHeight="1" x14ac:dyDescent="0.25">
      <c r="A5" s="5" t="s">
        <v>3</v>
      </c>
      <c r="B5" s="38" t="str">
        <f>'GENERALES NOTA 322'!B4:C4</f>
        <v xml:space="preserve">Allianz Seguros de Vida S.A. </v>
      </c>
      <c r="C5" s="38"/>
    </row>
    <row r="6" spans="1:3" x14ac:dyDescent="0.25">
      <c r="A6" s="5" t="s">
        <v>4</v>
      </c>
      <c r="B6" s="38" t="str">
        <f>'GENERALES NOTA 322'!B5:C5</f>
        <v xml:space="preserve">Edilberto Baez Pachón </v>
      </c>
      <c r="C6" s="38"/>
    </row>
    <row r="7" spans="1:3" ht="43.5" customHeight="1" x14ac:dyDescent="0.25">
      <c r="A7" s="5" t="s">
        <v>5</v>
      </c>
      <c r="B7" s="38" t="str">
        <f>'GENERALES NOTA 322'!B6:C6</f>
        <v>DEMANDA DIRECTA</v>
      </c>
      <c r="C7" s="38"/>
    </row>
    <row r="8" spans="1:3" x14ac:dyDescent="0.25">
      <c r="A8" s="5" t="s">
        <v>85</v>
      </c>
      <c r="B8" s="38"/>
      <c r="C8" s="38"/>
    </row>
    <row r="9" spans="1:3" x14ac:dyDescent="0.25">
      <c r="A9" s="15" t="s">
        <v>74</v>
      </c>
      <c r="B9" s="88"/>
      <c r="C9" s="88"/>
    </row>
    <row r="10" spans="1:3" x14ac:dyDescent="0.25">
      <c r="A10" s="15" t="s">
        <v>86</v>
      </c>
      <c r="B10" s="38"/>
      <c r="C10" s="38"/>
    </row>
    <row r="11" spans="1:3" ht="30" x14ac:dyDescent="0.25">
      <c r="A11" s="15" t="s">
        <v>87</v>
      </c>
      <c r="B11" s="89"/>
      <c r="C11" s="67"/>
    </row>
    <row r="12" spans="1:3" ht="60" x14ac:dyDescent="0.25">
      <c r="A12" s="5" t="s">
        <v>88</v>
      </c>
      <c r="B12" s="38"/>
      <c r="C12" s="38"/>
    </row>
    <row r="13" spans="1:3" ht="60" x14ac:dyDescent="0.25">
      <c r="A13" s="5" t="s">
        <v>89</v>
      </c>
      <c r="B13" s="38"/>
      <c r="C13" s="38"/>
    </row>
    <row r="14" spans="1:3" x14ac:dyDescent="0.25">
      <c r="A14" s="5" t="s">
        <v>90</v>
      </c>
      <c r="B14" s="11"/>
      <c r="C14" s="11"/>
    </row>
    <row r="15" spans="1:3" x14ac:dyDescent="0.25">
      <c r="A15" s="15" t="s">
        <v>91</v>
      </c>
      <c r="B15" s="38"/>
      <c r="C15" s="38"/>
    </row>
    <row r="16" spans="1:3" x14ac:dyDescent="0.25">
      <c r="A16" s="11" t="s">
        <v>92</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pageSetup orientation="portrait"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93</v>
      </c>
    </row>
    <row r="2" spans="1:1" x14ac:dyDescent="0.25">
      <c r="A2" t="s">
        <v>94</v>
      </c>
    </row>
  </sheetData>
  <pageMargins left="0.7" right="0.7" top="0.75" bottom="0.75" header="0.3" footer="0.3"/>
  <pageSetup orientation="portrait"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29</v>
      </c>
      <c r="B1" t="s">
        <v>95</v>
      </c>
      <c r="C1" s="8" t="s">
        <v>33</v>
      </c>
      <c r="D1" s="8" t="s">
        <v>37</v>
      </c>
      <c r="E1" s="3" t="s">
        <v>38</v>
      </c>
      <c r="F1" s="2" t="s">
        <v>69</v>
      </c>
      <c r="G1" s="2" t="s">
        <v>71</v>
      </c>
      <c r="H1" s="4">
        <v>0.7</v>
      </c>
      <c r="I1" t="s">
        <v>96</v>
      </c>
      <c r="J1" t="s">
        <v>97</v>
      </c>
      <c r="L1" t="s">
        <v>6</v>
      </c>
    </row>
    <row r="2" spans="1:12" x14ac:dyDescent="0.25">
      <c r="A2" t="s">
        <v>98</v>
      </c>
      <c r="B2" t="s">
        <v>94</v>
      </c>
      <c r="C2" t="s">
        <v>99</v>
      </c>
      <c r="D2" s="2" t="s">
        <v>100</v>
      </c>
      <c r="E2" s="1" t="s">
        <v>101</v>
      </c>
      <c r="F2" s="2" t="s">
        <v>102</v>
      </c>
      <c r="G2" s="2" t="s">
        <v>103</v>
      </c>
      <c r="H2" s="4">
        <v>0.25</v>
      </c>
      <c r="I2" t="s">
        <v>104</v>
      </c>
      <c r="J2" t="s">
        <v>105</v>
      </c>
      <c r="L2" t="s">
        <v>106</v>
      </c>
    </row>
    <row r="3" spans="1:12" x14ac:dyDescent="0.25">
      <c r="A3" t="s">
        <v>107</v>
      </c>
      <c r="C3" t="s">
        <v>108</v>
      </c>
      <c r="D3" s="2" t="s">
        <v>109</v>
      </c>
      <c r="E3" s="1" t="s">
        <v>110</v>
      </c>
      <c r="F3" s="2" t="s">
        <v>111</v>
      </c>
      <c r="G3" s="2" t="s">
        <v>112</v>
      </c>
      <c r="H3" s="4">
        <v>0.55000000000000004</v>
      </c>
      <c r="I3" t="s">
        <v>113</v>
      </c>
      <c r="J3" t="s">
        <v>114</v>
      </c>
    </row>
    <row r="4" spans="1:12" x14ac:dyDescent="0.25">
      <c r="A4" t="s">
        <v>115</v>
      </c>
      <c r="C4" t="s">
        <v>116</v>
      </c>
      <c r="E4" s="1" t="s">
        <v>117</v>
      </c>
      <c r="G4" s="2" t="s">
        <v>118</v>
      </c>
      <c r="H4" s="4">
        <v>0.15</v>
      </c>
      <c r="I4" t="s">
        <v>119</v>
      </c>
      <c r="J4" t="s">
        <v>120</v>
      </c>
    </row>
    <row r="5" spans="1:12" x14ac:dyDescent="0.25">
      <c r="A5" t="s">
        <v>121</v>
      </c>
      <c r="E5" s="1" t="s">
        <v>122</v>
      </c>
      <c r="G5" s="2" t="s">
        <v>123</v>
      </c>
      <c r="H5" s="4">
        <v>0.7</v>
      </c>
      <c r="I5" t="s">
        <v>124</v>
      </c>
      <c r="J5" t="s">
        <v>125</v>
      </c>
    </row>
    <row r="6" spans="1:12" x14ac:dyDescent="0.25">
      <c r="E6" s="1" t="s">
        <v>126</v>
      </c>
      <c r="G6" s="2" t="s">
        <v>127</v>
      </c>
      <c r="H6" s="4">
        <v>0.3</v>
      </c>
      <c r="J6" t="s">
        <v>128</v>
      </c>
    </row>
    <row r="7" spans="1:12" x14ac:dyDescent="0.25">
      <c r="E7" s="1" t="s">
        <v>129</v>
      </c>
      <c r="G7" s="2" t="s">
        <v>102</v>
      </c>
    </row>
    <row r="8" spans="1:12" x14ac:dyDescent="0.25">
      <c r="E8" s="1" t="s">
        <v>130</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8" ma:contentTypeDescription="Crear nuevo documento." ma:contentTypeScope="" ma:versionID="02a045fa9e491c6c435a8e5b9f38e795">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7aeaf3e32f71881773b242e8710cb398"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64D33B-784F-4592-9F54-7AB9CEB307A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DD9C5EC-1F33-43B2-A0DD-F28B46A327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F1620F-6882-40C1-983B-03FDDC7032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2023-11-16T23:26:24Z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ContentTypeId">
    <vt:lpwstr>0x0101002C92A54D8AB3014FADD0201C99992F62</vt:lpwstr>
  </property>
  <property fmtid="{D5CDD505-2E9C-101B-9397-08002B2CF9AE}" pid="24" name="MSIP_Label_863bc15e-e7bf-41c1-bdb3-03882d8a2e2c_Enabled">
    <vt:lpwstr>true</vt:lpwstr>
  </property>
  <property fmtid="{D5CDD505-2E9C-101B-9397-08002B2CF9AE}" pid="25" name="MSIP_Label_863bc15e-e7bf-41c1-bdb3-03882d8a2e2c_SetDate">
    <vt:lpwstr>2023-10-24T22:29:34Z</vt:lpwstr>
  </property>
  <property fmtid="{D5CDD505-2E9C-101B-9397-08002B2CF9AE}" pid="26" name="MSIP_Label_863bc15e-e7bf-41c1-bdb3-03882d8a2e2c_Method">
    <vt:lpwstr>Privileged</vt:lpwstr>
  </property>
  <property fmtid="{D5CDD505-2E9C-101B-9397-08002B2CF9AE}" pid="27" name="MSIP_Label_863bc15e-e7bf-41c1-bdb3-03882d8a2e2c_Name">
    <vt:lpwstr>863bc15e-e7bf-41c1-bdb3-03882d8a2e2c</vt:lpwstr>
  </property>
  <property fmtid="{D5CDD505-2E9C-101B-9397-08002B2CF9AE}" pid="28" name="MSIP_Label_863bc15e-e7bf-41c1-bdb3-03882d8a2e2c_SiteId">
    <vt:lpwstr>6e06e42d-6925-47c6-b9e7-9581c7ca302a</vt:lpwstr>
  </property>
  <property fmtid="{D5CDD505-2E9C-101B-9397-08002B2CF9AE}" pid="29" name="MSIP_Label_863bc15e-e7bf-41c1-bdb3-03882d8a2e2c_ActionId">
    <vt:lpwstr>d98ae27b-800c-4108-9dfc-eb1ee7d7526e</vt:lpwstr>
  </property>
  <property fmtid="{D5CDD505-2E9C-101B-9397-08002B2CF9AE}" pid="30" name="MSIP_Label_863bc15e-e7bf-41c1-bdb3-03882d8a2e2c_ContentBits">
    <vt:lpwstr>1</vt:lpwstr>
  </property>
</Properties>
</file>