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EBCADD09-E585-4312-88FA-AB34B35A979D}" xr6:coauthVersionLast="47" xr6:coauthVersionMax="47" xr10:uidLastSave="{00000000-0000-0000-0000-000000000000}"/>
  <bookViews>
    <workbookView xWindow="-120" yWindow="-120" windowWidth="24240" windowHeight="13020" firstSheet="1" activeTab="4" xr2:uid="{00000000-000D-0000-FFFF-FFFF00000000}"/>
  </bookViews>
  <sheets>
    <sheet name="AUTOS NOTA 321" sheetId="7" r:id="rId1"/>
    <sheet name="AUTOS  NOTA 322" sheetId="1" r:id="rId2"/>
    <sheet name="AUTOS NOTA 324" sheetId="8" r:id="rId3"/>
    <sheet name="AUTOS NOTA 325" sheetId="9" state="hidden" r:id="rId4"/>
    <sheet name="CONCEPTO DE CONCILIACIÓN 330 " sheetId="10" r:id="rId5"/>
    <sheet name="CAMBIO DE CONTINGENCIA 423"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1" l="1"/>
  <c r="B34" i="11" s="1"/>
  <c r="H20" i="10"/>
  <c r="H22" i="10" s="1"/>
  <c r="H24" i="10" s="1"/>
  <c r="G20" i="10"/>
  <c r="G22" i="10" s="1"/>
  <c r="G24" i="10" s="1"/>
  <c r="F20" i="10"/>
  <c r="F22" i="10" s="1"/>
  <c r="F24" i="10" s="1"/>
  <c r="E20" i="10"/>
  <c r="E22" i="10" s="1"/>
  <c r="E24" i="10" s="1"/>
  <c r="D20" i="10"/>
  <c r="D22" i="10" s="1"/>
  <c r="D24" i="10" s="1"/>
  <c r="H19" i="10"/>
  <c r="H21" i="10" s="1"/>
  <c r="H23" i="10" s="1"/>
  <c r="G19" i="10"/>
  <c r="G21" i="10" s="1"/>
  <c r="G23" i="10" s="1"/>
  <c r="F19" i="10"/>
  <c r="F21" i="10" s="1"/>
  <c r="F23" i="10" s="1"/>
  <c r="E19" i="10"/>
  <c r="E21" i="10" s="1"/>
  <c r="E23" i="10" s="1"/>
  <c r="D19" i="10"/>
  <c r="D21" i="10" s="1"/>
  <c r="D23" i="10" s="1"/>
  <c r="B20" i="8" l="1"/>
  <c r="B8" i="8" l="1"/>
  <c r="B7" i="9"/>
  <c r="B6" i="9"/>
  <c r="B5" i="9"/>
  <c r="B4" i="9"/>
</calcChain>
</file>

<file path=xl/sharedStrings.xml><?xml version="1.0" encoding="utf-8"?>
<sst xmlns="http://schemas.openxmlformats.org/spreadsheetml/2006/main" count="286" uniqueCount="193">
  <si>
    <t>Juzgado</t>
  </si>
  <si>
    <t xml:space="preserve">Demandante </t>
  </si>
  <si>
    <t>Nombre de lesionado o muerto (s)</t>
  </si>
  <si>
    <t>Fecha de los hechos</t>
  </si>
  <si>
    <t>Fecha de solicitud audiencia prejudicial</t>
  </si>
  <si>
    <t>Fecha de audiencia prejudicial</t>
  </si>
  <si>
    <t>Asegurado</t>
  </si>
  <si>
    <t>Nit Asegurado</t>
  </si>
  <si>
    <t>Placa vehículo asegurado (si aplica)</t>
  </si>
  <si>
    <t xml:space="preserve">No. Póliza vinculada (las que se necesite solicitar). </t>
  </si>
  <si>
    <t>Radicado(23 digitos)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</si>
  <si>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</si>
  <si>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</si>
  <si>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</si>
  <si>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</si>
  <si>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</si>
  <si>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</si>
  <si>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</si>
  <si>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</si>
  <si>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</si>
  <si>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</si>
  <si>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</si>
  <si>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Condicion </t>
  </si>
  <si>
    <t xml:space="preserve">Cuantos  lesionados y/o fallecidos  reclaman en el proceso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</si>
  <si>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</si>
  <si>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</si>
  <si>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</si>
  <si>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</si>
  <si>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</si>
  <si>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</si>
  <si>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</si>
  <si>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</si>
  <si>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</si>
  <si>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</si>
  <si>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</si>
  <si>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</si>
  <si>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</si>
  <si>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</si>
  <si>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</si>
  <si>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</si>
  <si>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</si>
  <si>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</si>
  <si>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</si>
  <si>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</si>
  <si>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</si>
  <si>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</si>
  <si>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</si>
  <si>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</si>
  <si>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</si>
  <si>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</si>
  <si>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</si>
  <si>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</si>
  <si>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</si>
  <si>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Numero de identificacion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</si>
  <si>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</si>
  <si>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</si>
  <si>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</si>
  <si>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</si>
  <si>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</si>
  <si>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</si>
  <si>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</si>
  <si>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</si>
  <si>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</si>
  <si>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</si>
  <si>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</si>
  <si>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</si>
  <si>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</si>
  <si>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</si>
  <si>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</si>
  <si>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</si>
  <si>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</si>
  <si>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</si>
  <si>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</si>
  <si>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</si>
  <si>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</si>
  <si>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</si>
  <si>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</si>
  <si>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</si>
  <si>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</si>
  <si>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</si>
  <si>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</si>
  <si>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</si>
  <si>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</si>
  <si>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</si>
  <si>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</si>
  <si>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</si>
  <si>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</si>
  <si>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</si>
  <si>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</si>
  <si>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</si>
  <si>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REASEGURO- SUPERA LOS $500M-</t>
  </si>
  <si>
    <t>LARGE GLOSSES</t>
  </si>
  <si>
    <t>Daños</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</si>
  <si>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</si>
  <si>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</si>
  <si>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</si>
  <si>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</si>
  <si>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</si>
  <si>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</si>
  <si>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</si>
  <si>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</si>
  <si>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</si>
  <si>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</si>
  <si>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</si>
  <si>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</si>
  <si>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</si>
  <si>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</si>
  <si>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</si>
  <si>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</si>
  <si>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</si>
  <si>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</si>
  <si>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</si>
  <si>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</si>
  <si>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</si>
  <si>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</si>
  <si>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</si>
  <si>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</si>
  <si>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</si>
  <si>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</si>
  <si>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</si>
  <si>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</si>
  <si>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</si>
  <si>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perjucio </t>
  </si>
  <si>
    <t>11001-40-03-043-2022-00777-00</t>
  </si>
  <si>
    <t>Juzgado Cuarenta y Tres (43) Civil Municipal de Bogotá</t>
  </si>
  <si>
    <t>ALLIANZ SEGUROS S.A.</t>
  </si>
  <si>
    <t>CRISTIAN CAMILO MOLANO HOLGUÍN</t>
  </si>
  <si>
    <t>24 de septiembre de 2020</t>
  </si>
  <si>
    <t>Materiales: pérdida parcial por daños de mayor cuantía y gastos de movilización por pérdida parcial por daños de mayor cuantía</t>
  </si>
  <si>
    <t>CC. 10.184.628</t>
  </si>
  <si>
    <t>Automóvil vehículo Suzuki Celerio modelo 2014</t>
  </si>
  <si>
    <t>Póliza de Automóviles No. 022605274/0</t>
  </si>
  <si>
    <t>KCL 379</t>
  </si>
  <si>
    <t>Vehículo suzuki Celerio modelo 2014 de placas KCL 379</t>
  </si>
  <si>
    <t>N/A. Es persona natural.</t>
  </si>
  <si>
    <t>Breve resumen de los hechos</t>
  </si>
  <si>
    <t>No se conoce la profesión.</t>
  </si>
  <si>
    <t>No se conoce. No se pretende lucro cesante.</t>
  </si>
  <si>
    <t>No se relaciona la información.</t>
  </si>
  <si>
    <t>1. Pérdida parcial por daños de mayor cuantía.
2. Gastos de movilización por pérdida parcial por daños de mayor cuantía.</t>
  </si>
  <si>
    <t>La Dorada, Caldas. No precisa más información.</t>
  </si>
  <si>
    <t>cricamohol@gmail.com</t>
  </si>
  <si>
    <t>No precisa la información.</t>
  </si>
  <si>
    <t>El 24 de septiembre del año 2020 entre las 2 y 3 p.m. en la vía que de Samaná (Caldas) conduce a La Dorada-Caldas, el demandante, el señor CRISTIAN CAMILO MOLANO HOLGUÍN, manifiesta haber sufrido un accidente de tránsito causado por quien conducía un furgón tipo turbo. En el relato de la demanda, señala que dada la estrechez de la vía y con el propósito de evitar una colisión con el furgón, decidió dirigirse hacia un "barranco", de manera que "rueda hacia una hondanada y cae sobre una quebrada".
Manifiesta que tras diversas dificultades, puede contactar al soporte de ALLIANZ y, posteriormente, a la empresa GRÚA VANEGAS para el rescate del vehículo asegurado. El señor MOLANO HOLGUÍN rinde su declaración ante la firma investigadora ALFA-OMEGA INVESTIGACIONES S.A.S. y, una vez ALLIANZ recopila y analiza el material derivado del siniestro, llega a la conclusión de que los daños del vehículo no coinciden con la versión de los hechos declarados. En el mismo sentido, concluye que en tanto los daños superaban el 75% del valor comercial del vehículo, se trata de un vehículo irrecuperable técnicamente.</t>
  </si>
  <si>
    <t>Materiales: pérdida parcial por daños de mayor cuantía sobre vehículo asegurado y gastos de movilización por pérdida parcial por daños de mayor cuantía sobre vehículo asegurado.</t>
  </si>
  <si>
    <t>Demandado directo</t>
  </si>
  <si>
    <t>No aplica. Se trata de un caso de daños materiales sobre un bien asegurado.</t>
  </si>
  <si>
    <t>Daños materiales automóvil asegurado</t>
  </si>
  <si>
    <t>22 de eneri de 2021</t>
  </si>
  <si>
    <t>08 de febrero de 2021</t>
  </si>
  <si>
    <t>Siniestro: 94150119 - Aplicativo: APJ31589</t>
  </si>
  <si>
    <t>Demandado Directo</t>
  </si>
  <si>
    <t>Gastos de movilización</t>
  </si>
  <si>
    <t>Intereses moratorios</t>
  </si>
  <si>
    <t>Daños de mayor cuantía</t>
  </si>
  <si>
    <t>1. INEXISTENCIA DE OBLIGACIÓN INDEMNIZATORIA – INCUMPLIMIENTO DE LA CARGA DE LA PRUEBA ESTABLECIDA EN EL ARTÍCULO 1077 DEL CÓDIGO DE COMERCIO
2. FALTA DE COBERTURA MATERIAL DE LA PÓLIZA DE AUTOMÓVILES NO. 022605274/0 TODA VEZ QUE ESTA PÓLIZA NO AMPARÓ EL VEHÍCULO DE PLACAS KCL379
3. FALTA DE COBERTURA MATERIAL DE LA PÓLIZA DE AUTOMÓVILES NO. 021489179/0 TODA VEZ QUE LOS HECHOS MERAMENTE POTESTATIVOS, NO SON ASEGURABLES. 
4. FALTA DE COBERTURA MATERIAL AL ESTAR ANTE RIESGOS EXPRESAMENTE EXCLUÍDOS
5. INEXISTENCIA DE PRUEBA DEL DAÑO EMERGENTE. 
6. IMPOSIBILIDAD DE AFECTAR EL AMPARO “GASTOS DE MOVILIZACIÓN”
7. IMPROCEDENCIA DEL RECONOCIMIENTO DE LOS INTERESES MORATORIOS
SOLICITADOS
8. CARÁCTER MERAMENTE INDEMNIZATORIO DE LOS CONTRATOS DE SEGURO.
9. EN CUALQUIER CASO, DE NINGUNA FORMA SE PODRÁ EXCEDER EL LÍMITE
DEL VALOR ASEGURADO
10. EN RELACIÓN CON LA INEXISTENCIA DE RESPONSABILIDAD CIVIL
CONTRACTUAL POR PARTE DE ALLIANZ SEGUROS S.A.</t>
  </si>
  <si>
    <t>SINIESTRO: 94150119 LEGIS : APJ31589</t>
  </si>
  <si>
    <t>DEMANDADA</t>
  </si>
  <si>
    <t>346	 Pérdida total daños</t>
  </si>
  <si>
    <t>01/02/2020 hasta el  31/01/2021.</t>
  </si>
  <si>
    <t>X</t>
  </si>
  <si>
    <t>Fecha de notificación de la reforma</t>
  </si>
  <si>
    <t>Fecha de contestacion de la reforma</t>
  </si>
  <si>
    <t>29 mayo 2023</t>
  </si>
  <si>
    <t>12 mayo 2023</t>
  </si>
  <si>
    <t>20 diciembre 2022</t>
  </si>
  <si>
    <t xml:space="preserve">CONCEPTO DE CONCILIACIÓN 330 </t>
  </si>
  <si>
    <t>CONTINGENCIA</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</si>
  <si>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</si>
  <si>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</si>
  <si>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</si>
  <si>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</si>
  <si>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</si>
  <si>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</si>
  <si>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</si>
  <si>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</si>
  <si>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</si>
  <si>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Lucro Cesante</t>
  </si>
  <si>
    <t>Daño moral</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</si>
  <si>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</si>
  <si>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</si>
  <si>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</si>
  <si>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</si>
  <si>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</si>
  <si>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</si>
  <si>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DEDUCIBLE</t>
  </si>
  <si>
    <t>CONCURRENCIA</t>
  </si>
  <si>
    <t>DEMANDA DIRECTA</t>
  </si>
  <si>
    <t>$46.327.659 (Con intereses actualizados a la fecha y costas de primera instancia</t>
  </si>
  <si>
    <t>$45.000.000</t>
  </si>
  <si>
    <t xml:space="preserve">Para este caso (siniestro 94150119) tenemos autorizada la suma de  $42.020.441 con pago a 5 días hábiles dado que el proceso se encuentra calificado como PROBABLE, que fue modificada por las siguientes razones "La contingencia se califica como PROBABLE toda vez que la póliza presta cobertura temporal y material frente a los hechos objeto de este litigio, y en adición se conoce como resultado de la práctica de interrogatorio, que el automotor averiado se encuentra bajo la custodia de la compañía aseguradora: Lo primero que debe tomarse en consideración es que la Póliza No. 021489179/0 cuyo asegurado es Cristian Camilo Molano Holguín, presta cobertura temporal y material de conformidad con los hechos y pretensiones expuestos en el líbelo de la demanda. Frente a la cobertura temporal, debe decirse que el hecho, esto es, el accidente de tránsito en el que resultó averiado el vehículo de placas KCL-379 ocurrió el día 24 de septiembre de 2020, esto es, dentro de los límites temporales de la póliza comprendidos desde el 13 de enero de 2014 hasta el 31 de enero de 2015 y prorrogada sucesivamente hasta el 31 de enero de 2021. Aunado a ello, presta cobertura material en tanto ampara la pérdida parcial por daños de mayor cuantía, pretensión que solicita el asegurado en el líbelo petitorio.
Por otro lado, frente a los daños del vehículo, debe decirse que pese a que no existe Informe Policial de Accidente de Tránsito, conforme con las conclusiones que se advierten del Informe Técnico Pericial de Reconstrucción de Accidente de Tránsito No. 231134240 se tiene que los resultados del análisis de la posición final del vehículo, el estado final y las características de la vía son compatibles con la dinámica del accidente descrita por el asegurado. Situación que aunada a que en el plenario está acreditado que el vehículo asegurado de placas KCL-379, sufrió sendos daños, el resultado de la intervención del demandante en el ejercicio de su interrogatorio de parte y la valoración probatoria de los elementos arrimados al proceso que carecen de firmeza para desvirtuar la cobertura efectiva de la póliza en comento. Motivo por el cual existe un alto grado de posibilidad que, dentro de la práctica de la audiencia de instrucción y juzgamiento se obtenga una sentencia desfavorable para los intereses de la compañía, ante la inexistencia de prueba que permita inferir que en el presente caso el contrato de seguro no deberá ser afectado con cargo al amparo de pérdida parcial de mayor cuantía." 
Sin embargo, no fue posible cerrarlo aún con la autorización porque la parte demandante nos pedía $60.000.000 que es mucho más de lo que va a valer el fallo en realidad.
En los últimos días conversamos con la abogada de la parte demandante, quien nos indicó que  por las fiestas decembrinas el demandante está interesado en tener el dinero pronto, entonces que están dispuestos a conciliar por $45.000.000. El fallo hoy con intereses (actualizados a hoy) y costas de primera instancia, vale $46.327.659 Entonces si lo conciliamos por $45.000.000 tendríamos un ahorro de $1.327.659 más los intereses que se causen hasta que salga el fallo de segunda (que serán tal vez dos o tres meses más) más las costas de segunda instancia. </t>
  </si>
  <si>
    <t>La contingencia se mantiene como PROBABLE toda vez que la póliza presta cobertura temporal y material frente a los hechos objeto de este litigio, y en adición se conoce como resultado de la práctica de interrogatorio, que el automotor averiado se encuentra bajo la custodia de la compañía aseguradora: Lo primero que debe tomarse en consideración es que la Póliza No. 021489179/0 cuyo asegurado es Cristian Camilo Molano Holguín, presta cobertura temporal y material de conformidad con los hechos y pretensiones expuestos en el líbelo de la demanda. 
Frente a la cobertura temporal, debe decirse que el hecho, esto es, el accidente de tránsito en el que resultó averiado el vehículo de placas KCL-379 ocurrió el día 24 de septiembre de 2020, esto es, dentro de los límites temporales de la póliza comprendidos desde el 13 de enero de 2014 hasta el 31 de enero de 2015 y prorrogada sucesivamente hasta el 31 de enero de 2021. 
Aunado a ello, presta cobertura material en tanto ampara la pérdida parcial por daños de mayor cuantía, pretensión que solicita el asegurado en el líbelo petitorio. 
Por otro lado, frente a los daños del vehículo, debe decirse que pese a que no existe Informe Policial de Accidente de Tránsito, conforme con las conclusiones que se advierten del Informe Técnico Pericial de Reconstrucción de Accidente de Tránsito No. 231134240 se tiene que los resultados del análisis de la posición final del vehículo, el estado final y las características de la vía son compatibles con la dinámica del accidente descrita por el asegurado. 
Situación que aunada a que en el plenario está acreditado que el vehículo asegurado de placas KCL-379, sufrió sendos daños, el resultado de la intervención del demandante en el ejercicio de su interrogatorio de parte y la valoración probatoria de los elementos arrimados al proceso que carecen de firmeza para desvirtuar la cobertura efectiva de la póliza en comento. 
Motivo por el cual existe un alto grado de posibilidad que, dentro de la práctica de la audiencia de instrucción y juzgamiento se obtenga una sentencia desfavorable para los intereses de la compañía, ante la inexistencia de prueba que permita inferir que en el presente caso el contrato de seguro no deberá ser afectado con cargo al amparo de pérdida parcial de mayor cuantía.</t>
  </si>
  <si>
    <t>Liquidación objetiva (Actualizada al 21 mayo 2024):  
$40.731.220
Como liquidación objetiva de perjuicios se llegó a la suma de $40.731.220 con base en los siguientes fundamentos fácticos y jurídicos:
Daños de mayor cuantía: Se tendrá en cuenta la suma de $20.200.000 teniendo en cuenta el valor estipulado en la póliza 021489179/6 en la que se establece que el valor asegurado para el amparo de pérdida total por daños de mayor cuantía será de $20.200.000 y/o el que esté registrado en la guía de valores de Fasecolda, que para el caso de marras es mayor al valor asegurado. Aunado a lo anterior, se toma en consideración este valor, en atención a la gravedad de los daños acreditados a través de las fotografías allegadas con la demanda, las cuales denotan daños integrales en el vehículo por caída a una cascada.
Intereses moratorios: Se tendrá en cuenta la suma de 20.531.220 liquidados desde el 25 de noviembre de 2020, esto es, un mes después a la fecha en que se efectuó la reclamación y hasta el 21 de mayo de 2024. 
Deducible: No se descuenta ningún valor o porcentaje de deducible, en tanto en el amparo "Daño de Mayor Cuantía" no se pactó un valor por este 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</si>
</sst>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49" fontId="0" fillId="0" borderId="1" xfId="0" applyNumberFormat="1" applyBorder="1" applyAlignment="1">
      <alignment horizontal="justify" vertical="top"/>
    </xf>
    <xf numFmtId="0" fontId="2" fillId="0" borderId="1" xfId="0" applyFont="1" applyBorder="1" applyAlignment="1">
      <alignment horizontal="left" vertical="top" wrapText="1"/>
    </xf>
    <xf numFmtId="42" fontId="6" fillId="7" borderId="1" xfId="1" applyFont="1" applyFill="1" applyBorder="1" applyAlignment="1">
      <alignment horizontal="center" vertical="top"/>
    </xf>
    <xf numFmtId="0" fontId="2" fillId="0" borderId="2" xfId="0" applyFont="1" applyBorder="1" applyAlignment="1">
      <alignment horizontal="justify" vertical="top"/>
    </xf>
    <xf numFmtId="0" fontId="2" fillId="0" borderId="1" xfId="0" applyFont="1" applyBorder="1" applyAlignment="1" applyProtection="1">
      <alignment horizontal="justify" vertical="top"/>
      <protection locked="0"/>
    </xf>
    <xf numFmtId="0" fontId="0" fillId="0" borderId="1" xfId="0" applyBorder="1" applyAlignment="1" applyProtection="1">
      <alignment horizontal="justify" vertical="top"/>
      <protection locked="0"/>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1" xfId="0"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4" fillId="2" borderId="4" xfId="0" applyFont="1" applyFill="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3" fillId="2" borderId="0" xfId="0" applyFont="1" applyFill="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42" fontId="0" fillId="0" borderId="1" xfId="1" applyFont="1" applyBorder="1" applyAlignment="1">
      <alignment horizontal="justify" vertical="top" wrapText="1"/>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1" xfId="0" applyFon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0" fillId="0" borderId="1" xfId="0" applyBorder="1" applyAlignment="1">
      <alignment horizontal="left" wrapText="1"/>
    </xf>
    <xf numFmtId="0" fontId="0" fillId="0" borderId="1" xfId="0" applyBorder="1" applyAlignment="1">
      <alignment horizontal="left"/>
    </xf>
    <xf numFmtId="42" fontId="0" fillId="5" borderId="0" xfId="1"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4" borderId="5" xfId="0" applyFill="1" applyBorder="1" applyAlignment="1">
      <alignment horizontal="center" vertical="top" wrapText="1"/>
    </xf>
    <xf numFmtId="0" fontId="2" fillId="4" borderId="7" xfId="0" applyFont="1" applyFill="1" applyBorder="1" applyAlignment="1">
      <alignment horizontal="center"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xf>
    <xf numFmtId="42" fontId="0" fillId="5" borderId="1" xfId="1" applyFont="1" applyFill="1" applyBorder="1" applyAlignment="1">
      <alignment horizontal="justify" vertical="top"/>
    </xf>
    <xf numFmtId="0" fontId="9" fillId="2" borderId="4" xfId="0" applyFont="1" applyFill="1" applyBorder="1" applyAlignment="1">
      <alignment horizontal="center" vertical="top"/>
    </xf>
    <xf numFmtId="44" fontId="0" fillId="5" borderId="1" xfId="4" applyFont="1" applyFill="1" applyBorder="1" applyAlignment="1">
      <alignment horizontal="left"/>
    </xf>
    <xf numFmtId="0" fontId="6" fillId="0" borderId="1" xfId="0" applyFont="1" applyBorder="1" applyAlignment="1">
      <alignment horizontal="justify" vertical="top" wrapText="1"/>
    </xf>
    <xf numFmtId="0" fontId="0" fillId="5" borderId="1" xfId="0" applyFill="1" applyBorder="1" applyAlignment="1">
      <alignment horizontal="justify" vertical="top"/>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42" fontId="0" fillId="5" borderId="0" xfId="1" applyFont="1" applyFill="1" applyBorder="1" applyAlignment="1" applyProtection="1">
      <alignment horizontal="center" vertical="top"/>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4" xfId="1" applyFont="1" applyFill="1" applyBorder="1" applyAlignment="1" applyProtection="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ricamohol@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tabColor theme="3" tint="-0.499984740745262"/>
  </sheetPr>
  <dimension ref="A1:C48"/>
  <sheetViews>
    <sheetView topLeftCell="B1" workbookViewId="0">
      <selection activeCell="B2" sqref="B2:C2"/>
    </sheetView>
  </sheetViews>
  <sheetFormatPr baseColWidth="10" defaultColWidth="0" defaultRowHeight="15" x14ac:dyDescent="0.25"/>
  <cols>
    <col min="1" max="1" width="49.85546875" customWidth="1"/>
    <col min="2" max="2" width="31.28515625" customWidth="1"/>
    <col min="3" max="3" width="90.140625" customWidth="1"/>
    <col min="4" max="16384" width="11.42578125" hidden="1"/>
  </cols>
  <sheetData>
    <row r="1" spans="1:3" ht="18.75" x14ac:dyDescent="0.25">
      <c r="A1" s="41" t="s">
        <v>54</v>
      </c>
      <c r="B1" s="41"/>
      <c r="C1" s="41"/>
    </row>
    <row r="2" spans="1:3" ht="15.75" customHeight="1" x14ac:dyDescent="0.25">
      <c r="A2" s="21" t="s">
        <v>35</v>
      </c>
      <c r="B2" s="55" t="s">
        <v>156</v>
      </c>
      <c r="C2" s="56"/>
    </row>
    <row r="3" spans="1:3" s="2" customFormat="1" x14ac:dyDescent="0.25">
      <c r="A3" s="5" t="s">
        <v>10</v>
      </c>
      <c r="B3" s="44" t="s">
        <v>123</v>
      </c>
      <c r="C3" s="44"/>
    </row>
    <row r="4" spans="1:3" s="2" customFormat="1" x14ac:dyDescent="0.25">
      <c r="A4" s="5" t="s">
        <v>0</v>
      </c>
      <c r="B4" s="40" t="s">
        <v>124</v>
      </c>
      <c r="C4" s="40"/>
    </row>
    <row r="5" spans="1:3" s="2" customFormat="1" x14ac:dyDescent="0.25">
      <c r="A5" s="5" t="s">
        <v>120</v>
      </c>
      <c r="B5" s="45" t="s">
        <v>125</v>
      </c>
      <c r="C5" s="46"/>
    </row>
    <row r="6" spans="1:3" s="2" customFormat="1" x14ac:dyDescent="0.25">
      <c r="A6" s="5" t="s">
        <v>1</v>
      </c>
      <c r="B6" s="45" t="s">
        <v>126</v>
      </c>
      <c r="C6" s="46"/>
    </row>
    <row r="7" spans="1:3" s="2" customFormat="1" x14ac:dyDescent="0.25">
      <c r="A7" s="5" t="s">
        <v>121</v>
      </c>
      <c r="B7" s="40" t="s">
        <v>157</v>
      </c>
      <c r="C7" s="40"/>
    </row>
    <row r="8" spans="1:3" x14ac:dyDescent="0.25">
      <c r="A8" s="21" t="s">
        <v>36</v>
      </c>
      <c r="B8" s="40">
        <v>21489179</v>
      </c>
      <c r="C8" s="40"/>
    </row>
    <row r="9" spans="1:3" x14ac:dyDescent="0.25">
      <c r="A9" s="21" t="s">
        <v>37</v>
      </c>
      <c r="B9" s="40" t="s">
        <v>158</v>
      </c>
      <c r="C9" s="40"/>
    </row>
    <row r="10" spans="1:3" x14ac:dyDescent="0.25">
      <c r="A10" s="21" t="s">
        <v>93</v>
      </c>
      <c r="B10" s="55"/>
      <c r="C10" s="56"/>
    </row>
    <row r="11" spans="1:3" x14ac:dyDescent="0.25">
      <c r="A11" s="21" t="s">
        <v>73</v>
      </c>
      <c r="B11" s="42" t="s">
        <v>83</v>
      </c>
      <c r="C11" s="43"/>
    </row>
    <row r="12" spans="1:3" x14ac:dyDescent="0.25">
      <c r="A12" s="21" t="s">
        <v>38</v>
      </c>
      <c r="B12" s="40" t="s">
        <v>159</v>
      </c>
      <c r="C12" s="40"/>
    </row>
    <row r="13" spans="1:3" x14ac:dyDescent="0.25">
      <c r="A13" s="21" t="s">
        <v>39</v>
      </c>
      <c r="B13" s="40" t="s">
        <v>42</v>
      </c>
      <c r="C13" s="40"/>
    </row>
    <row r="14" spans="1:3" x14ac:dyDescent="0.25">
      <c r="A14" s="21" t="s">
        <v>40</v>
      </c>
      <c r="B14" s="40" t="s">
        <v>42</v>
      </c>
      <c r="C14" s="40"/>
    </row>
    <row r="15" spans="1:3" x14ac:dyDescent="0.25">
      <c r="A15" s="47" t="s">
        <v>41</v>
      </c>
      <c r="B15" s="40" t="s">
        <v>89</v>
      </c>
      <c r="C15" s="40"/>
    </row>
    <row r="16" spans="1:3" x14ac:dyDescent="0.25">
      <c r="A16" s="48"/>
      <c r="B16" s="11" t="s">
        <v>51</v>
      </c>
      <c r="C16" s="11" t="s">
        <v>26</v>
      </c>
    </row>
    <row r="17" spans="1:3" x14ac:dyDescent="0.25">
      <c r="A17" s="48"/>
      <c r="B17" s="6"/>
      <c r="C17" s="6"/>
    </row>
    <row r="18" spans="1:3" x14ac:dyDescent="0.25">
      <c r="A18" s="48"/>
      <c r="B18" s="6"/>
      <c r="C18" s="6"/>
    </row>
    <row r="19" spans="1:3" x14ac:dyDescent="0.25">
      <c r="A19" s="49"/>
      <c r="B19" s="6"/>
      <c r="C19" s="6"/>
    </row>
    <row r="20" spans="1:3" x14ac:dyDescent="0.25">
      <c r="A20" s="21" t="s">
        <v>90</v>
      </c>
      <c r="B20" s="40" t="s">
        <v>43</v>
      </c>
      <c r="C20" s="40"/>
    </row>
    <row r="21" spans="1:3" x14ac:dyDescent="0.25">
      <c r="A21" s="21" t="s">
        <v>91</v>
      </c>
      <c r="B21" s="55" t="s">
        <v>43</v>
      </c>
      <c r="C21" s="56"/>
    </row>
    <row r="22" spans="1:3" x14ac:dyDescent="0.25">
      <c r="A22" s="21" t="s">
        <v>27</v>
      </c>
      <c r="B22" s="40" t="s">
        <v>30</v>
      </c>
      <c r="C22" s="40"/>
    </row>
    <row r="23" spans="1:3" x14ac:dyDescent="0.25">
      <c r="A23" s="21" t="s">
        <v>48</v>
      </c>
      <c r="B23" s="40"/>
      <c r="C23" s="40"/>
    </row>
    <row r="24" spans="1:3" x14ac:dyDescent="0.25">
      <c r="A24" s="21" t="s">
        <v>49</v>
      </c>
      <c r="B24" s="40"/>
      <c r="C24" s="40"/>
    </row>
    <row r="25" spans="1:3" x14ac:dyDescent="0.25">
      <c r="A25" s="20" t="s">
        <v>50</v>
      </c>
      <c r="B25" s="40"/>
      <c r="C25" s="40"/>
    </row>
    <row r="26" spans="1:3" x14ac:dyDescent="0.25">
      <c r="A26" s="52" t="s">
        <v>77</v>
      </c>
      <c r="B26" s="52"/>
      <c r="C26" s="52"/>
    </row>
    <row r="27" spans="1:3" x14ac:dyDescent="0.25">
      <c r="A27" s="53" t="s">
        <v>47</v>
      </c>
      <c r="B27" s="54"/>
      <c r="C27" s="12"/>
    </row>
    <row r="28" spans="1:3" x14ac:dyDescent="0.25">
      <c r="A28" s="53" t="s">
        <v>46</v>
      </c>
      <c r="B28" s="54"/>
      <c r="C28" s="12"/>
    </row>
    <row r="29" spans="1:3" x14ac:dyDescent="0.25">
      <c r="A29" s="53" t="s">
        <v>45</v>
      </c>
      <c r="B29" s="54"/>
      <c r="C29" s="13"/>
    </row>
    <row r="30" spans="1:3" x14ac:dyDescent="0.25">
      <c r="A30" s="53" t="s">
        <v>24</v>
      </c>
      <c r="B30" s="54"/>
      <c r="C30" s="12"/>
    </row>
    <row r="31" spans="1:3" x14ac:dyDescent="0.25">
      <c r="A31" s="53" t="s">
        <v>25</v>
      </c>
      <c r="B31" s="54"/>
      <c r="C31" s="12"/>
    </row>
    <row r="32" spans="1:3" x14ac:dyDescent="0.25">
      <c r="A32" s="53" t="s">
        <v>113</v>
      </c>
      <c r="B32" s="54"/>
      <c r="C32" s="14"/>
    </row>
    <row r="33" spans="1:3" x14ac:dyDescent="0.25">
      <c r="A33" s="50" t="s">
        <v>44</v>
      </c>
      <c r="B33" s="51"/>
      <c r="C33" s="15"/>
    </row>
    <row r="34" spans="1:3" x14ac:dyDescent="0.25">
      <c r="A34" s="50" t="s">
        <v>52</v>
      </c>
      <c r="B34" s="51"/>
      <c r="C34" s="16"/>
    </row>
    <row r="35" spans="1:3" x14ac:dyDescent="0.25">
      <c r="A35" s="57" t="s">
        <v>115</v>
      </c>
      <c r="B35" s="58"/>
      <c r="C35" s="16"/>
    </row>
    <row r="36" spans="1:3" x14ac:dyDescent="0.25">
      <c r="A36" s="59"/>
      <c r="B36" s="60"/>
      <c r="C36" s="16"/>
    </row>
    <row r="37" spans="1:3" x14ac:dyDescent="0.25">
      <c r="A37" s="61"/>
      <c r="B37" s="62"/>
      <c r="C37" s="16"/>
    </row>
    <row r="38" spans="1:3" x14ac:dyDescent="0.25">
      <c r="A38" s="63" t="s">
        <v>112</v>
      </c>
      <c r="B38" s="63"/>
      <c r="C38" s="63"/>
    </row>
    <row r="39" spans="1:3" x14ac:dyDescent="0.25">
      <c r="A39" s="18" t="s">
        <v>107</v>
      </c>
      <c r="B39" s="19"/>
      <c r="C39" s="16" t="s">
        <v>160</v>
      </c>
    </row>
    <row r="40" spans="1:3" x14ac:dyDescent="0.25">
      <c r="A40" s="50" t="s">
        <v>104</v>
      </c>
      <c r="B40" s="51"/>
      <c r="C40" s="16"/>
    </row>
    <row r="41" spans="1:3" x14ac:dyDescent="0.25">
      <c r="A41" s="50" t="s">
        <v>106</v>
      </c>
      <c r="B41" s="51"/>
      <c r="C41" s="16"/>
    </row>
    <row r="42" spans="1:3" x14ac:dyDescent="0.25">
      <c r="A42" s="18" t="s">
        <v>105</v>
      </c>
      <c r="B42" s="19"/>
      <c r="C42" s="16"/>
    </row>
    <row r="43" spans="1:3" x14ac:dyDescent="0.25">
      <c r="A43" s="18" t="s">
        <v>108</v>
      </c>
      <c r="B43" s="19"/>
      <c r="C43" s="16"/>
    </row>
    <row r="44" spans="1:3" x14ac:dyDescent="0.25">
      <c r="A44" s="50" t="s">
        <v>109</v>
      </c>
      <c r="B44" s="51"/>
      <c r="C44" s="16"/>
    </row>
    <row r="45" spans="1:3" x14ac:dyDescent="0.25">
      <c r="A45" s="18" t="s">
        <v>110</v>
      </c>
      <c r="B45" s="17"/>
      <c r="C45" s="16"/>
    </row>
    <row r="46" spans="1:3" x14ac:dyDescent="0.25">
      <c r="A46" s="50" t="s">
        <v>111</v>
      </c>
      <c r="B46" s="51"/>
      <c r="C46" s="16"/>
    </row>
    <row r="47" spans="1:3" x14ac:dyDescent="0.25">
      <c r="A47" s="50" t="s">
        <v>114</v>
      </c>
      <c r="B47" s="51"/>
      <c r="C47" s="16"/>
    </row>
    <row r="48" spans="1:3" x14ac:dyDescent="0.25">
      <c r="A48" s="50" t="s">
        <v>115</v>
      </c>
      <c r="B48" s="51"/>
      <c r="C48" s="16"/>
    </row>
  </sheetData>
  <mergeCells count="39">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 ref="A34:B34"/>
    <mergeCell ref="B23:C23"/>
    <mergeCell ref="B24:C24"/>
    <mergeCell ref="B25:C25"/>
    <mergeCell ref="A26:C26"/>
    <mergeCell ref="A27:B27"/>
    <mergeCell ref="A28:B28"/>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ADD4A4E-5643-4A93-B80E-D96E7840C2C3}">
          <x14:formula1>
            <xm:f>Hoja2!$B$1:$B$2</xm:f>
          </x14:formula1>
          <xm:sqref>B25:C25 B23:C23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83"/>
  <sheetViews>
    <sheetView topLeftCell="A3" zoomScale="86" zoomScaleNormal="115" workbookViewId="0">
      <selection activeCell="B5" sqref="B5:C5"/>
    </sheetView>
  </sheetViews>
  <sheetFormatPr baseColWidth="10" defaultColWidth="0" defaultRowHeight="15" x14ac:dyDescent="0.25"/>
  <cols>
    <col min="1" max="1" width="41.140625" style="9" customWidth="1"/>
    <col min="2" max="2" width="63.85546875" style="9" customWidth="1"/>
    <col min="3" max="3" width="19.140625" style="9" customWidth="1"/>
    <col min="4" max="4" width="11.42578125" style="2" hidden="1" customWidth="1"/>
    <col min="5" max="6" width="0" style="2" hidden="1" customWidth="1"/>
    <col min="7" max="16384" width="11.42578125" style="2" hidden="1"/>
  </cols>
  <sheetData>
    <row r="1" spans="1:3" ht="18.75" x14ac:dyDescent="0.25">
      <c r="A1" s="69" t="s">
        <v>55</v>
      </c>
      <c r="B1" s="69"/>
      <c r="C1" s="69"/>
    </row>
    <row r="2" spans="1:3" x14ac:dyDescent="0.25">
      <c r="A2" s="5" t="s">
        <v>10</v>
      </c>
      <c r="B2" s="44" t="s">
        <v>123</v>
      </c>
      <c r="C2" s="44"/>
    </row>
    <row r="3" spans="1:3" x14ac:dyDescent="0.25">
      <c r="A3" s="5" t="s">
        <v>0</v>
      </c>
      <c r="B3" s="40" t="s">
        <v>124</v>
      </c>
      <c r="C3" s="40"/>
    </row>
    <row r="4" spans="1:3" x14ac:dyDescent="0.25">
      <c r="A4" s="5" t="s">
        <v>120</v>
      </c>
      <c r="B4" s="45" t="s">
        <v>125</v>
      </c>
      <c r="C4" s="46"/>
    </row>
    <row r="5" spans="1:3" x14ac:dyDescent="0.25">
      <c r="A5" s="5" t="s">
        <v>1</v>
      </c>
      <c r="B5" s="45" t="s">
        <v>126</v>
      </c>
      <c r="C5" s="46"/>
    </row>
    <row r="6" spans="1:3" x14ac:dyDescent="0.25">
      <c r="A6" s="5" t="s">
        <v>121</v>
      </c>
      <c r="B6" s="40" t="s">
        <v>145</v>
      </c>
      <c r="C6" s="40"/>
    </row>
    <row r="7" spans="1:3" x14ac:dyDescent="0.25">
      <c r="A7" s="29" t="s">
        <v>122</v>
      </c>
      <c r="B7" s="40" t="s">
        <v>128</v>
      </c>
      <c r="C7" s="40"/>
    </row>
    <row r="8" spans="1:3" x14ac:dyDescent="0.25">
      <c r="A8" s="29" t="s">
        <v>2</v>
      </c>
      <c r="B8" s="40" t="s">
        <v>130</v>
      </c>
      <c r="C8" s="40"/>
    </row>
    <row r="9" spans="1:3" x14ac:dyDescent="0.25">
      <c r="A9" s="29" t="s">
        <v>53</v>
      </c>
      <c r="B9" s="40" t="s">
        <v>129</v>
      </c>
      <c r="C9" s="40"/>
    </row>
    <row r="10" spans="1:3" ht="35.1" customHeight="1" x14ac:dyDescent="0.25">
      <c r="A10" s="29" t="s">
        <v>92</v>
      </c>
      <c r="B10" s="53" t="s">
        <v>144</v>
      </c>
      <c r="C10" s="54"/>
    </row>
    <row r="11" spans="1:3" x14ac:dyDescent="0.25">
      <c r="A11" s="29" t="s">
        <v>11</v>
      </c>
      <c r="B11" s="65" t="s">
        <v>140</v>
      </c>
      <c r="C11" s="65"/>
    </row>
    <row r="12" spans="1:3" ht="30" customHeight="1" x14ac:dyDescent="0.25">
      <c r="A12" s="30" t="s">
        <v>12</v>
      </c>
      <c r="B12" s="65" t="s">
        <v>138</v>
      </c>
      <c r="C12" s="65"/>
    </row>
    <row r="13" spans="1:3" ht="30" customHeight="1" x14ac:dyDescent="0.25">
      <c r="A13" s="5" t="s">
        <v>13</v>
      </c>
      <c r="B13" s="66" t="s">
        <v>141</v>
      </c>
      <c r="C13" s="65"/>
    </row>
    <row r="14" spans="1:3" x14ac:dyDescent="0.25">
      <c r="A14" s="5" t="s">
        <v>14</v>
      </c>
      <c r="B14" s="40" t="s">
        <v>142</v>
      </c>
      <c r="C14" s="40"/>
    </row>
    <row r="15" spans="1:3" x14ac:dyDescent="0.25">
      <c r="A15" s="5" t="s">
        <v>15</v>
      </c>
      <c r="B15" s="40" t="s">
        <v>142</v>
      </c>
      <c r="C15" s="40"/>
    </row>
    <row r="16" spans="1:3" x14ac:dyDescent="0.25">
      <c r="A16" s="5" t="s">
        <v>16</v>
      </c>
      <c r="B16" s="40" t="s">
        <v>142</v>
      </c>
      <c r="C16" s="40"/>
    </row>
    <row r="17" spans="1:3" x14ac:dyDescent="0.25">
      <c r="A17" s="5" t="s">
        <v>17</v>
      </c>
      <c r="B17" s="40" t="s">
        <v>146</v>
      </c>
      <c r="C17" s="40"/>
    </row>
    <row r="18" spans="1:3" ht="15" customHeight="1" x14ac:dyDescent="0.25">
      <c r="A18" s="5" t="s">
        <v>18</v>
      </c>
      <c r="B18" s="65"/>
      <c r="C18" s="65"/>
    </row>
    <row r="19" spans="1:3" x14ac:dyDescent="0.25">
      <c r="A19" s="5" t="s">
        <v>19</v>
      </c>
      <c r="B19" s="65" t="s">
        <v>136</v>
      </c>
      <c r="C19" s="65"/>
    </row>
    <row r="20" spans="1:3" ht="30" customHeight="1" x14ac:dyDescent="0.25">
      <c r="A20" s="5" t="s">
        <v>20</v>
      </c>
      <c r="B20" s="72" t="s">
        <v>137</v>
      </c>
      <c r="C20" s="72"/>
    </row>
    <row r="21" spans="1:3" x14ac:dyDescent="0.25">
      <c r="A21" s="32" t="s">
        <v>21</v>
      </c>
      <c r="B21" s="40" t="s">
        <v>147</v>
      </c>
      <c r="C21" s="40"/>
    </row>
    <row r="22" spans="1:3" ht="30" x14ac:dyDescent="0.25">
      <c r="A22" s="32" t="s">
        <v>23</v>
      </c>
      <c r="B22" s="40" t="s">
        <v>147</v>
      </c>
      <c r="C22" s="40"/>
    </row>
    <row r="23" spans="1:3" ht="29.25" customHeight="1" x14ac:dyDescent="0.25">
      <c r="A23" s="5" t="s">
        <v>22</v>
      </c>
      <c r="B23" s="65" t="s">
        <v>102</v>
      </c>
      <c r="C23" s="65"/>
    </row>
    <row r="24" spans="1:3" x14ac:dyDescent="0.25">
      <c r="A24" s="5" t="s">
        <v>3</v>
      </c>
      <c r="B24" s="65" t="s">
        <v>127</v>
      </c>
      <c r="C24" s="65"/>
    </row>
    <row r="25" spans="1:3" x14ac:dyDescent="0.25">
      <c r="A25" s="5" t="s">
        <v>4</v>
      </c>
      <c r="B25" s="65" t="s">
        <v>148</v>
      </c>
      <c r="C25" s="65"/>
    </row>
    <row r="26" spans="1:3" x14ac:dyDescent="0.25">
      <c r="A26" s="5" t="s">
        <v>5</v>
      </c>
      <c r="B26" s="65" t="s">
        <v>149</v>
      </c>
      <c r="C26" s="65"/>
    </row>
    <row r="27" spans="1:3" ht="33.950000000000003" customHeight="1" x14ac:dyDescent="0.25">
      <c r="A27" s="5" t="s">
        <v>37</v>
      </c>
      <c r="B27" s="70" t="s">
        <v>139</v>
      </c>
      <c r="C27" s="71"/>
    </row>
    <row r="28" spans="1:3" ht="65.099999999999994" customHeight="1" x14ac:dyDescent="0.25">
      <c r="A28" s="64" t="s">
        <v>135</v>
      </c>
      <c r="B28" s="67" t="s">
        <v>143</v>
      </c>
      <c r="C28" s="68"/>
    </row>
    <row r="29" spans="1:3" ht="65.099999999999994" customHeight="1" x14ac:dyDescent="0.25">
      <c r="A29" s="64"/>
      <c r="B29" s="68"/>
      <c r="C29" s="68"/>
    </row>
    <row r="30" spans="1:3" ht="65.099999999999994" customHeight="1" x14ac:dyDescent="0.25">
      <c r="A30" s="64"/>
      <c r="B30" s="68"/>
      <c r="C30" s="68"/>
    </row>
    <row r="31" spans="1:3" x14ac:dyDescent="0.25">
      <c r="A31" s="5" t="s">
        <v>6</v>
      </c>
      <c r="B31" s="40" t="s">
        <v>133</v>
      </c>
      <c r="C31" s="40"/>
    </row>
    <row r="32" spans="1:3" x14ac:dyDescent="0.25">
      <c r="A32" s="5" t="s">
        <v>7</v>
      </c>
      <c r="B32" s="40" t="s">
        <v>134</v>
      </c>
      <c r="C32" s="40"/>
    </row>
    <row r="33" spans="1:3" x14ac:dyDescent="0.25">
      <c r="A33" s="5" t="s">
        <v>8</v>
      </c>
      <c r="B33" s="40" t="s">
        <v>132</v>
      </c>
      <c r="C33" s="40"/>
    </row>
    <row r="34" spans="1:3" ht="30" x14ac:dyDescent="0.25">
      <c r="A34" s="5" t="s">
        <v>9</v>
      </c>
      <c r="B34" s="40" t="s">
        <v>131</v>
      </c>
      <c r="C34" s="40"/>
    </row>
    <row r="35" spans="1:3" x14ac:dyDescent="0.25">
      <c r="A35" s="5" t="s">
        <v>56</v>
      </c>
      <c r="B35" s="31" t="s">
        <v>165</v>
      </c>
      <c r="C35" s="6"/>
    </row>
    <row r="36" spans="1:3" x14ac:dyDescent="0.25">
      <c r="A36" s="5" t="s">
        <v>161</v>
      </c>
      <c r="B36" s="31" t="s">
        <v>164</v>
      </c>
      <c r="C36" s="31"/>
    </row>
    <row r="37" spans="1:3" x14ac:dyDescent="0.25">
      <c r="A37" s="5" t="s">
        <v>162</v>
      </c>
      <c r="B37" s="31" t="s">
        <v>163</v>
      </c>
      <c r="C37" s="31"/>
    </row>
    <row r="40" spans="1:3" ht="15" customHeight="1" x14ac:dyDescent="0.25"/>
    <row r="41" spans="1:3" ht="15" customHeight="1" x14ac:dyDescent="0.25"/>
    <row r="48" spans="1:3" ht="15" customHeight="1" x14ac:dyDescent="0.25"/>
    <row r="53" spans="6:6" ht="18" customHeight="1" x14ac:dyDescent="0.25"/>
    <row r="56" spans="6:6" x14ac:dyDescent="0.25">
      <c r="F56" s="4"/>
    </row>
    <row r="57" spans="6:6" x14ac:dyDescent="0.25">
      <c r="F57" s="4"/>
    </row>
    <row r="58" spans="6:6" x14ac:dyDescent="0.25">
      <c r="F58" s="4"/>
    </row>
    <row r="69" ht="36" customHeight="1" x14ac:dyDescent="0.25"/>
    <row r="81" ht="33.75" customHeight="1" x14ac:dyDescent="0.25"/>
    <row r="82" ht="33.75" customHeight="1" x14ac:dyDescent="0.25"/>
    <row r="83" ht="33.75" customHeight="1" x14ac:dyDescent="0.25"/>
  </sheetData>
  <dataConsolidate/>
  <mergeCells count="33">
    <mergeCell ref="A1:C1"/>
    <mergeCell ref="B27:C27"/>
    <mergeCell ref="B21:C21"/>
    <mergeCell ref="B22:C22"/>
    <mergeCell ref="B18:C18"/>
    <mergeCell ref="B7:C7"/>
    <mergeCell ref="B4:C4"/>
    <mergeCell ref="B10:C10"/>
    <mergeCell ref="B19:C19"/>
    <mergeCell ref="B20:C20"/>
    <mergeCell ref="B25:C25"/>
    <mergeCell ref="B24:C24"/>
    <mergeCell ref="B34:C34"/>
    <mergeCell ref="B33:C33"/>
    <mergeCell ref="B32:C32"/>
    <mergeCell ref="B28:C30"/>
    <mergeCell ref="B26:C26"/>
    <mergeCell ref="B31:C31"/>
    <mergeCell ref="A28:A30"/>
    <mergeCell ref="B2:C2"/>
    <mergeCell ref="B3:C3"/>
    <mergeCell ref="B5:C5"/>
    <mergeCell ref="B6:C6"/>
    <mergeCell ref="B8:C8"/>
    <mergeCell ref="B9:C9"/>
    <mergeCell ref="B11:C11"/>
    <mergeCell ref="B12:C12"/>
    <mergeCell ref="B13:C13"/>
    <mergeCell ref="B14:C14"/>
    <mergeCell ref="B15:C15"/>
    <mergeCell ref="B23:C23"/>
    <mergeCell ref="B16:C16"/>
    <mergeCell ref="B17:C17"/>
  </mergeCells>
  <hyperlinks>
    <hyperlink ref="B13" r:id="rId1" xr:uid="{ED4BBEA0-C745-AF48-940F-12900D20212C}"/>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F90C730C-89E0-470E-9D05-8F1740F3A538}">
          <x14:formula1>
            <xm:f>Hoja2!$H$2:$H$5</xm:f>
          </x14:formula1>
          <xm:sqref>B18:C18</xm:sqref>
        </x14:dataValidation>
        <x14:dataValidation type="list" allowBlank="1" showInputMessage="1" showErrorMessage="1" xr:uid="{666CA25D-9895-4FFF-8C94-EA211A77A836}">
          <x14:formula1>
            <xm:f>Hoja2!$I$2:$I$6</xm:f>
          </x14:formula1>
          <xm:sqref>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tabColor theme="3" tint="-0.499984740745262"/>
  </sheetPr>
  <dimension ref="A1:I32"/>
  <sheetViews>
    <sheetView workbookViewId="0">
      <selection activeCell="B32" sqref="B32:C32"/>
    </sheetView>
  </sheetViews>
  <sheetFormatPr baseColWidth="10" defaultColWidth="0" defaultRowHeight="15" x14ac:dyDescent="0.25"/>
  <cols>
    <col min="1" max="1" width="41.85546875" customWidth="1"/>
    <col min="2" max="2" width="30.42578125" customWidth="1"/>
    <col min="3" max="3" width="54.85546875" customWidth="1"/>
    <col min="4" max="8" width="11.42578125" hidden="1" customWidth="1"/>
    <col min="9" max="9" width="12" hidden="1" customWidth="1"/>
    <col min="10" max="16384" width="11.42578125" hidden="1"/>
  </cols>
  <sheetData>
    <row r="1" spans="1:9" ht="18.75" x14ac:dyDescent="0.25">
      <c r="A1" s="41" t="s">
        <v>57</v>
      </c>
      <c r="B1" s="41"/>
      <c r="C1" s="41"/>
    </row>
    <row r="2" spans="1:9" x14ac:dyDescent="0.25">
      <c r="A2" s="21" t="s">
        <v>35</v>
      </c>
      <c r="B2" s="55" t="s">
        <v>150</v>
      </c>
      <c r="C2" s="56"/>
    </row>
    <row r="3" spans="1:9" x14ac:dyDescent="0.25">
      <c r="A3" s="5" t="s">
        <v>10</v>
      </c>
      <c r="B3" s="44" t="s">
        <v>123</v>
      </c>
      <c r="C3" s="44"/>
    </row>
    <row r="4" spans="1:9" x14ac:dyDescent="0.25">
      <c r="A4" s="5" t="s">
        <v>0</v>
      </c>
      <c r="B4" s="40" t="s">
        <v>124</v>
      </c>
      <c r="C4" s="40"/>
    </row>
    <row r="5" spans="1:9" x14ac:dyDescent="0.25">
      <c r="A5" s="5" t="s">
        <v>120</v>
      </c>
      <c r="B5" s="45" t="s">
        <v>125</v>
      </c>
      <c r="C5" s="46"/>
    </row>
    <row r="6" spans="1:9" x14ac:dyDescent="0.25">
      <c r="A6" s="5" t="s">
        <v>1</v>
      </c>
      <c r="B6" s="45" t="s">
        <v>126</v>
      </c>
      <c r="C6" s="46"/>
    </row>
    <row r="7" spans="1:9" x14ac:dyDescent="0.25">
      <c r="A7" s="5" t="s">
        <v>121</v>
      </c>
      <c r="B7" s="40" t="s">
        <v>151</v>
      </c>
      <c r="C7" s="40"/>
    </row>
    <row r="8" spans="1:9" ht="30" x14ac:dyDescent="0.25">
      <c r="A8" s="5" t="s">
        <v>60</v>
      </c>
      <c r="B8" s="76">
        <f>C10+C11+C12+C17</f>
        <v>62166108</v>
      </c>
      <c r="C8" s="77"/>
    </row>
    <row r="9" spans="1:9" x14ac:dyDescent="0.25">
      <c r="A9" s="75" t="s">
        <v>61</v>
      </c>
      <c r="B9" s="73" t="s">
        <v>62</v>
      </c>
      <c r="C9" s="74"/>
    </row>
    <row r="10" spans="1:9" x14ac:dyDescent="0.25">
      <c r="A10" s="75"/>
      <c r="B10" s="6" t="s">
        <v>154</v>
      </c>
      <c r="C10" s="8">
        <v>20200000</v>
      </c>
    </row>
    <row r="11" spans="1:9" x14ac:dyDescent="0.25">
      <c r="A11" s="75"/>
      <c r="B11" s="6" t="s">
        <v>63</v>
      </c>
      <c r="C11" s="8">
        <v>1744000</v>
      </c>
    </row>
    <row r="12" spans="1:9" x14ac:dyDescent="0.25">
      <c r="A12" s="75"/>
      <c r="B12" s="6" t="s">
        <v>152</v>
      </c>
      <c r="C12" s="8">
        <v>27600000</v>
      </c>
    </row>
    <row r="13" spans="1:9" x14ac:dyDescent="0.25">
      <c r="A13" s="75"/>
      <c r="B13" s="73" t="s">
        <v>64</v>
      </c>
      <c r="C13" s="74"/>
    </row>
    <row r="14" spans="1:9" x14ac:dyDescent="0.25">
      <c r="A14" s="75"/>
      <c r="B14" s="6"/>
      <c r="C14" s="23"/>
    </row>
    <row r="15" spans="1:9" x14ac:dyDescent="0.25">
      <c r="A15" s="75"/>
      <c r="B15" s="6"/>
      <c r="C15" s="23"/>
      <c r="E15" t="s">
        <v>72</v>
      </c>
      <c r="F15" s="24">
        <v>0.7</v>
      </c>
    </row>
    <row r="16" spans="1:9" x14ac:dyDescent="0.25">
      <c r="A16" s="75"/>
      <c r="B16" s="73" t="s">
        <v>119</v>
      </c>
      <c r="C16" s="74"/>
      <c r="E16" t="s">
        <v>71</v>
      </c>
      <c r="F16" s="25">
        <v>0.3</v>
      </c>
      <c r="I16" s="27"/>
    </row>
    <row r="17" spans="1:9" x14ac:dyDescent="0.25">
      <c r="A17" s="75"/>
      <c r="B17" s="6" t="s">
        <v>153</v>
      </c>
      <c r="C17" s="33">
        <v>12622108</v>
      </c>
      <c r="F17" s="28"/>
      <c r="I17" s="27"/>
    </row>
    <row r="18" spans="1:9" ht="23.25" customHeight="1" x14ac:dyDescent="0.25">
      <c r="A18" s="7" t="s">
        <v>58</v>
      </c>
      <c r="B18" s="55" t="s">
        <v>72</v>
      </c>
      <c r="C18" s="56"/>
    </row>
    <row r="19" spans="1:9" ht="60" x14ac:dyDescent="0.25">
      <c r="A19" s="5" t="s">
        <v>59</v>
      </c>
      <c r="B19" s="85" t="s">
        <v>191</v>
      </c>
      <c r="C19" s="86"/>
    </row>
    <row r="20" spans="1:9" ht="15" customHeight="1" x14ac:dyDescent="0.25">
      <c r="A20" s="22" t="s">
        <v>65</v>
      </c>
      <c r="B20" s="80">
        <f>C22+C23+C24+C29</f>
        <v>40731220</v>
      </c>
      <c r="C20" s="80"/>
    </row>
    <row r="21" spans="1:9" x14ac:dyDescent="0.25">
      <c r="A21" s="7" t="s">
        <v>66</v>
      </c>
      <c r="B21" s="87" t="s">
        <v>62</v>
      </c>
      <c r="C21" s="88"/>
    </row>
    <row r="22" spans="1:9" x14ac:dyDescent="0.25">
      <c r="A22" s="81"/>
      <c r="B22" s="6" t="s">
        <v>154</v>
      </c>
      <c r="C22" s="8">
        <v>20200000</v>
      </c>
    </row>
    <row r="23" spans="1:9" x14ac:dyDescent="0.25">
      <c r="A23" s="82"/>
      <c r="B23" s="6" t="s">
        <v>63</v>
      </c>
      <c r="C23" s="8">
        <v>0</v>
      </c>
    </row>
    <row r="24" spans="1:9" x14ac:dyDescent="0.25">
      <c r="A24" s="82"/>
      <c r="B24" s="6" t="s">
        <v>152</v>
      </c>
      <c r="C24" s="8">
        <v>0</v>
      </c>
    </row>
    <row r="25" spans="1:9" x14ac:dyDescent="0.25">
      <c r="A25" s="82"/>
      <c r="B25" s="73" t="s">
        <v>64</v>
      </c>
      <c r="C25" s="74"/>
    </row>
    <row r="26" spans="1:9" x14ac:dyDescent="0.25">
      <c r="A26" s="82"/>
      <c r="B26" s="6"/>
      <c r="C26" s="8">
        <v>0</v>
      </c>
    </row>
    <row r="27" spans="1:9" x14ac:dyDescent="0.25">
      <c r="A27" s="82"/>
      <c r="B27" s="6"/>
      <c r="C27" s="8">
        <v>0</v>
      </c>
    </row>
    <row r="28" spans="1:9" x14ac:dyDescent="0.25">
      <c r="A28" s="82"/>
      <c r="B28" s="73" t="s">
        <v>119</v>
      </c>
      <c r="C28" s="74"/>
    </row>
    <row r="29" spans="1:9" x14ac:dyDescent="0.25">
      <c r="A29" s="82"/>
      <c r="B29" s="6" t="s">
        <v>153</v>
      </c>
      <c r="C29" s="8">
        <v>20531220</v>
      </c>
    </row>
    <row r="30" spans="1:9" x14ac:dyDescent="0.25">
      <c r="A30" s="26" t="s">
        <v>116</v>
      </c>
      <c r="B30" s="83"/>
      <c r="C30" s="84"/>
    </row>
    <row r="31" spans="1:9" ht="180" customHeight="1" x14ac:dyDescent="0.25">
      <c r="A31" s="5" t="s">
        <v>67</v>
      </c>
      <c r="B31" s="53" t="s">
        <v>192</v>
      </c>
      <c r="C31" s="46"/>
    </row>
    <row r="32" spans="1:9" ht="118.5" customHeight="1" x14ac:dyDescent="0.25">
      <c r="A32" s="5" t="s">
        <v>68</v>
      </c>
      <c r="B32" s="78" t="s">
        <v>155</v>
      </c>
      <c r="C32" s="79"/>
    </row>
  </sheetData>
  <mergeCells count="22">
    <mergeCell ref="B32:C32"/>
    <mergeCell ref="B18:C18"/>
    <mergeCell ref="B20:C20"/>
    <mergeCell ref="A22:A29"/>
    <mergeCell ref="B30:C30"/>
    <mergeCell ref="B31:C31"/>
    <mergeCell ref="B28:C28"/>
    <mergeCell ref="B19:C19"/>
    <mergeCell ref="B21:C21"/>
    <mergeCell ref="B25:C25"/>
    <mergeCell ref="B9:C9"/>
    <mergeCell ref="B13:C13"/>
    <mergeCell ref="A9:A17"/>
    <mergeCell ref="B8:C8"/>
    <mergeCell ref="A1:C1"/>
    <mergeCell ref="B2:C2"/>
    <mergeCell ref="B16:C16"/>
    <mergeCell ref="B3:C3"/>
    <mergeCell ref="B4:C4"/>
    <mergeCell ref="B5:C5"/>
    <mergeCell ref="B6:C6"/>
    <mergeCell ref="B7:C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AC97196-B9F5-402C-8FD9-D90BED29B53C}">
          <x14:formula1>
            <xm:f>Hoja2!$F$1:$F$3</xm:f>
          </x14:formula1>
          <xm:sqref>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tabColor theme="3" tint="-0.499984740745262"/>
  </sheetPr>
  <dimension ref="A1:C16"/>
  <sheetViews>
    <sheetView workbookViewId="0">
      <selection activeCell="B8" sqref="B8:C8"/>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41" t="s">
        <v>69</v>
      </c>
      <c r="B1" s="41"/>
      <c r="C1" s="41"/>
    </row>
    <row r="2" spans="1:3" x14ac:dyDescent="0.25">
      <c r="A2" s="21" t="s">
        <v>35</v>
      </c>
      <c r="B2" s="55"/>
      <c r="C2" s="56"/>
    </row>
    <row r="3" spans="1:3" x14ac:dyDescent="0.25">
      <c r="A3" s="5" t="s">
        <v>10</v>
      </c>
      <c r="B3" s="40"/>
      <c r="C3" s="40"/>
    </row>
    <row r="4" spans="1:3" x14ac:dyDescent="0.25">
      <c r="A4" s="5" t="s">
        <v>0</v>
      </c>
      <c r="B4" s="40" t="str">
        <f>'AUTOS  NOTA 322'!B3:C3</f>
        <v>Juzgado Cuarenta y Tres (43) Civil Municipal de Bogotá</v>
      </c>
      <c r="C4" s="40"/>
    </row>
    <row r="5" spans="1:3" x14ac:dyDescent="0.25">
      <c r="A5" s="5" t="s">
        <v>120</v>
      </c>
      <c r="B5" s="40" t="str">
        <f>'AUTOS  NOTA 322'!B4:C4</f>
        <v>ALLIANZ SEGUROS S.A.</v>
      </c>
      <c r="C5" s="40"/>
    </row>
    <row r="6" spans="1:3" x14ac:dyDescent="0.25">
      <c r="A6" s="5" t="s">
        <v>1</v>
      </c>
      <c r="B6" s="40" t="str">
        <f>'AUTOS  NOTA 322'!B5:C5</f>
        <v>CRISTIAN CAMILO MOLANO HOLGUÍN</v>
      </c>
      <c r="C6" s="40"/>
    </row>
    <row r="7" spans="1:3" x14ac:dyDescent="0.25">
      <c r="A7" s="5" t="s">
        <v>121</v>
      </c>
      <c r="B7" s="40" t="str">
        <f>'AUTOS  NOTA 322'!B6:C6</f>
        <v>Demandado directo</v>
      </c>
      <c r="C7" s="40"/>
    </row>
    <row r="8" spans="1:3" x14ac:dyDescent="0.25">
      <c r="A8" s="7" t="s">
        <v>58</v>
      </c>
      <c r="B8" s="40"/>
      <c r="C8" s="40"/>
    </row>
    <row r="9" spans="1:3" x14ac:dyDescent="0.25">
      <c r="A9" s="7" t="s">
        <v>66</v>
      </c>
      <c r="B9" s="90"/>
      <c r="C9" s="90"/>
    </row>
    <row r="10" spans="1:3" x14ac:dyDescent="0.25">
      <c r="A10" s="7" t="s">
        <v>78</v>
      </c>
      <c r="B10" s="40"/>
      <c r="C10" s="40"/>
    </row>
    <row r="11" spans="1:3" ht="30" x14ac:dyDescent="0.25">
      <c r="A11" s="7" t="s">
        <v>118</v>
      </c>
      <c r="B11" s="89"/>
      <c r="C11" s="89"/>
    </row>
    <row r="12" spans="1:3" ht="45" x14ac:dyDescent="0.25">
      <c r="A12" s="5" t="s">
        <v>80</v>
      </c>
      <c r="B12" s="40"/>
      <c r="C12" s="40"/>
    </row>
    <row r="13" spans="1:3" ht="45" x14ac:dyDescent="0.25">
      <c r="A13" s="5" t="s">
        <v>81</v>
      </c>
      <c r="B13" s="40"/>
      <c r="C13" s="40"/>
    </row>
    <row r="14" spans="1:3" x14ac:dyDescent="0.25">
      <c r="A14" s="5" t="s">
        <v>82</v>
      </c>
      <c r="B14" s="6"/>
      <c r="C14" s="6"/>
    </row>
    <row r="15" spans="1:3" x14ac:dyDescent="0.25">
      <c r="A15" s="7" t="s">
        <v>79</v>
      </c>
      <c r="B15" s="40"/>
      <c r="C15" s="40"/>
    </row>
    <row r="16" spans="1:3" x14ac:dyDescent="0.25">
      <c r="A16" s="6" t="s">
        <v>117</v>
      </c>
      <c r="B16" s="89"/>
      <c r="C16" s="89"/>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A7ACA29-D021-4F09-AF47-E6CEC6CCC8A3}">
          <x14:formula1>
            <xm:f>Hoja2!$F$1:$F$3</xm:f>
          </x14:formula1>
          <xm:sqref>B8:C8</xm:sqref>
        </x14:dataValidation>
        <x14:dataValidation type="list" allowBlank="1" showInputMessage="1" showErrorMessage="1" xr:uid="{D504EE89-BC6D-46DA-B89F-71371E7786AD}">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365F6-E259-4E36-B56B-8342A9764C37}">
  <sheetPr>
    <tabColor theme="3" tint="-0.499984740745262"/>
  </sheetPr>
  <dimension ref="A1:H24"/>
  <sheetViews>
    <sheetView tabSelected="1"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91" t="s">
        <v>166</v>
      </c>
      <c r="B1" s="91"/>
      <c r="C1" s="91"/>
    </row>
    <row r="2" spans="1:3" x14ac:dyDescent="0.25">
      <c r="A2" s="34" t="s">
        <v>35</v>
      </c>
      <c r="B2" s="55" t="s">
        <v>156</v>
      </c>
      <c r="C2" s="56"/>
    </row>
    <row r="3" spans="1:3" x14ac:dyDescent="0.25">
      <c r="A3" s="5" t="s">
        <v>10</v>
      </c>
      <c r="B3" s="44" t="s">
        <v>123</v>
      </c>
      <c r="C3" s="44"/>
    </row>
    <row r="4" spans="1:3" x14ac:dyDescent="0.25">
      <c r="A4" s="5" t="s">
        <v>0</v>
      </c>
      <c r="B4" s="40" t="s">
        <v>124</v>
      </c>
      <c r="C4" s="40"/>
    </row>
    <row r="5" spans="1:3" ht="15" customHeight="1" x14ac:dyDescent="0.25">
      <c r="A5" s="5" t="s">
        <v>120</v>
      </c>
      <c r="B5" s="45" t="s">
        <v>125</v>
      </c>
      <c r="C5" s="46"/>
    </row>
    <row r="6" spans="1:3" ht="15" customHeight="1" x14ac:dyDescent="0.25">
      <c r="A6" s="5" t="s">
        <v>1</v>
      </c>
      <c r="B6" s="45" t="s">
        <v>126</v>
      </c>
      <c r="C6" s="46"/>
    </row>
    <row r="7" spans="1:3" x14ac:dyDescent="0.25">
      <c r="A7" s="5" t="s">
        <v>121</v>
      </c>
      <c r="B7" s="40" t="s">
        <v>187</v>
      </c>
      <c r="C7" s="40"/>
    </row>
    <row r="8" spans="1:3" x14ac:dyDescent="0.25">
      <c r="A8" s="5" t="s">
        <v>167</v>
      </c>
      <c r="B8" s="40" t="s">
        <v>72</v>
      </c>
      <c r="C8" s="40"/>
    </row>
    <row r="9" spans="1:3" x14ac:dyDescent="0.25">
      <c r="A9" s="7" t="s">
        <v>66</v>
      </c>
      <c r="B9" s="90" t="s">
        <v>188</v>
      </c>
      <c r="C9" s="90"/>
    </row>
    <row r="10" spans="1:3" x14ac:dyDescent="0.25">
      <c r="A10" s="5" t="s">
        <v>168</v>
      </c>
      <c r="B10" s="92" t="s">
        <v>189</v>
      </c>
      <c r="C10" s="92"/>
    </row>
    <row r="11" spans="1:3" ht="33.75" customHeight="1" x14ac:dyDescent="0.25">
      <c r="A11" s="5" t="s">
        <v>169</v>
      </c>
      <c r="B11" s="93" t="s">
        <v>190</v>
      </c>
      <c r="C11" s="40"/>
    </row>
    <row r="12" spans="1:3" x14ac:dyDescent="0.25">
      <c r="A12" s="5" t="s">
        <v>170</v>
      </c>
      <c r="B12" s="94"/>
      <c r="C12" s="94"/>
    </row>
    <row r="13" spans="1:3" x14ac:dyDescent="0.25">
      <c r="A13" s="5" t="s">
        <v>171</v>
      </c>
      <c r="B13" s="40"/>
      <c r="C13" s="40"/>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10EA-82CC-4D8D-8ACA-F6A7520D5F48}">
  <dimension ref="A1:F34"/>
  <sheetViews>
    <sheetView topLeftCell="A21" workbookViewId="0">
      <selection activeCell="B7" sqref="B7:C7"/>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91" t="s">
        <v>172</v>
      </c>
      <c r="B1" s="91"/>
      <c r="C1" s="91"/>
    </row>
    <row r="2" spans="1:6" x14ac:dyDescent="0.25">
      <c r="A2" s="21" t="s">
        <v>35</v>
      </c>
      <c r="B2" s="55" t="s">
        <v>156</v>
      </c>
      <c r="C2" s="56"/>
    </row>
    <row r="3" spans="1:6" x14ac:dyDescent="0.25">
      <c r="A3" s="5" t="s">
        <v>10</v>
      </c>
      <c r="B3" s="44" t="s">
        <v>123</v>
      </c>
      <c r="C3" s="44"/>
    </row>
    <row r="4" spans="1:6" x14ac:dyDescent="0.25">
      <c r="A4" s="5" t="s">
        <v>0</v>
      </c>
      <c r="B4" s="40" t="s">
        <v>124</v>
      </c>
      <c r="C4" s="40"/>
    </row>
    <row r="5" spans="1:6" ht="15" customHeight="1" x14ac:dyDescent="0.25">
      <c r="A5" s="5" t="s">
        <v>120</v>
      </c>
      <c r="B5" s="45" t="s">
        <v>125</v>
      </c>
      <c r="C5" s="46"/>
    </row>
    <row r="6" spans="1:6" ht="15" customHeight="1" x14ac:dyDescent="0.25">
      <c r="A6" s="5" t="s">
        <v>1</v>
      </c>
      <c r="B6" s="45" t="s">
        <v>126</v>
      </c>
      <c r="C6" s="46"/>
    </row>
    <row r="7" spans="1:6" x14ac:dyDescent="0.25">
      <c r="A7" s="5" t="s">
        <v>121</v>
      </c>
      <c r="B7" s="40" t="s">
        <v>187</v>
      </c>
      <c r="C7" s="40"/>
    </row>
    <row r="8" spans="1:6" x14ac:dyDescent="0.25">
      <c r="A8" s="5" t="s">
        <v>173</v>
      </c>
      <c r="B8" s="95">
        <v>0</v>
      </c>
      <c r="C8" s="95"/>
    </row>
    <row r="9" spans="1:6" x14ac:dyDescent="0.25">
      <c r="A9" s="5" t="s">
        <v>174</v>
      </c>
      <c r="B9" s="40"/>
      <c r="C9" s="40"/>
    </row>
    <row r="10" spans="1:6" ht="30.75" customHeight="1" x14ac:dyDescent="0.25">
      <c r="A10" s="5" t="s">
        <v>175</v>
      </c>
      <c r="B10" s="40"/>
      <c r="C10" s="40"/>
    </row>
    <row r="11" spans="1:6" ht="21" customHeight="1" x14ac:dyDescent="0.25">
      <c r="A11" s="96"/>
      <c r="B11" s="96"/>
      <c r="C11" s="96"/>
      <c r="E11" t="s">
        <v>72</v>
      </c>
      <c r="F11" s="24">
        <v>0.7</v>
      </c>
    </row>
    <row r="12" spans="1:6" hidden="1" x14ac:dyDescent="0.25">
      <c r="A12" s="97"/>
      <c r="B12" s="97"/>
      <c r="C12" s="97"/>
      <c r="E12" t="s">
        <v>71</v>
      </c>
      <c r="F12" s="25">
        <v>0.3</v>
      </c>
    </row>
    <row r="13" spans="1:6" ht="18.75" x14ac:dyDescent="0.25">
      <c r="A13" s="41" t="s">
        <v>176</v>
      </c>
      <c r="B13" s="41"/>
      <c r="C13" s="41"/>
    </row>
    <row r="14" spans="1:6" x14ac:dyDescent="0.25">
      <c r="A14" s="35" t="s">
        <v>58</v>
      </c>
      <c r="B14" s="99" t="s">
        <v>72</v>
      </c>
      <c r="C14" s="100"/>
    </row>
    <row r="15" spans="1:6" ht="45" x14ac:dyDescent="0.25">
      <c r="A15" s="22" t="s">
        <v>65</v>
      </c>
      <c r="B15" s="101">
        <f>((C17+C18+C20+C21+C25+C23+C27+C29+C24+C28)-C32)*C31*C33</f>
        <v>0</v>
      </c>
      <c r="C15" s="101"/>
    </row>
    <row r="16" spans="1:6" x14ac:dyDescent="0.25">
      <c r="A16" s="7" t="s">
        <v>66</v>
      </c>
      <c r="B16" s="87" t="s">
        <v>62</v>
      </c>
      <c r="C16" s="88"/>
    </row>
    <row r="17" spans="1:3" x14ac:dyDescent="0.25">
      <c r="A17" s="102"/>
      <c r="B17" s="36" t="s">
        <v>177</v>
      </c>
      <c r="C17" s="37"/>
    </row>
    <row r="18" spans="1:3" x14ac:dyDescent="0.25">
      <c r="A18" s="103"/>
      <c r="B18" s="36" t="s">
        <v>63</v>
      </c>
      <c r="C18" s="37">
        <v>0</v>
      </c>
    </row>
    <row r="19" spans="1:3" x14ac:dyDescent="0.25">
      <c r="A19" s="103"/>
      <c r="B19" s="104" t="s">
        <v>64</v>
      </c>
      <c r="C19" s="105"/>
    </row>
    <row r="20" spans="1:3" x14ac:dyDescent="0.25">
      <c r="A20" s="103"/>
      <c r="B20" s="36" t="s">
        <v>178</v>
      </c>
      <c r="C20" s="37">
        <v>0</v>
      </c>
    </row>
    <row r="21" spans="1:3" ht="30" x14ac:dyDescent="0.25">
      <c r="A21" s="103"/>
      <c r="B21" s="36" t="s">
        <v>179</v>
      </c>
      <c r="C21" s="37">
        <v>0</v>
      </c>
    </row>
    <row r="22" spans="1:3" x14ac:dyDescent="0.25">
      <c r="A22" s="103"/>
      <c r="B22" s="104" t="s">
        <v>180</v>
      </c>
      <c r="C22" s="105"/>
    </row>
    <row r="23" spans="1:3" x14ac:dyDescent="0.25">
      <c r="A23" s="103"/>
      <c r="B23" s="36" t="s">
        <v>181</v>
      </c>
      <c r="C23" s="37">
        <v>0</v>
      </c>
    </row>
    <row r="24" spans="1:3" x14ac:dyDescent="0.25">
      <c r="A24" s="103"/>
      <c r="B24" s="36" t="s">
        <v>177</v>
      </c>
      <c r="C24" s="37">
        <v>0</v>
      </c>
    </row>
    <row r="25" spans="1:3" x14ac:dyDescent="0.25">
      <c r="A25" s="103"/>
      <c r="B25" s="36" t="s">
        <v>63</v>
      </c>
      <c r="C25" s="37">
        <v>0</v>
      </c>
    </row>
    <row r="26" spans="1:3" x14ac:dyDescent="0.25">
      <c r="A26" s="103"/>
      <c r="B26" s="104" t="s">
        <v>182</v>
      </c>
      <c r="C26" s="105"/>
    </row>
    <row r="27" spans="1:3" x14ac:dyDescent="0.25">
      <c r="A27" s="103"/>
      <c r="B27" s="36"/>
      <c r="C27" s="37"/>
    </row>
    <row r="28" spans="1:3" x14ac:dyDescent="0.25">
      <c r="A28" s="103"/>
      <c r="B28" s="36" t="s">
        <v>177</v>
      </c>
      <c r="C28" s="37">
        <v>0</v>
      </c>
    </row>
    <row r="29" spans="1:3" x14ac:dyDescent="0.25">
      <c r="A29" s="103"/>
      <c r="B29" s="36" t="s">
        <v>63</v>
      </c>
      <c r="C29" s="37">
        <v>0</v>
      </c>
    </row>
    <row r="30" spans="1:3" x14ac:dyDescent="0.25">
      <c r="A30" s="103"/>
      <c r="B30" s="104" t="s">
        <v>183</v>
      </c>
      <c r="C30" s="105"/>
    </row>
    <row r="31" spans="1:3" x14ac:dyDescent="0.25">
      <c r="A31" s="103"/>
      <c r="B31" s="36" t="s">
        <v>184</v>
      </c>
      <c r="C31" s="38">
        <v>1</v>
      </c>
    </row>
    <row r="32" spans="1:3" x14ac:dyDescent="0.25">
      <c r="A32" s="103"/>
      <c r="B32" s="36" t="s">
        <v>185</v>
      </c>
      <c r="C32" s="39">
        <v>0</v>
      </c>
    </row>
    <row r="33" spans="1:3" x14ac:dyDescent="0.25">
      <c r="A33" s="103"/>
      <c r="B33" s="36" t="s">
        <v>186</v>
      </c>
      <c r="C33" s="38">
        <v>1</v>
      </c>
    </row>
    <row r="34" spans="1:3" x14ac:dyDescent="0.25">
      <c r="A34" s="26" t="s">
        <v>116</v>
      </c>
      <c r="B34" s="98">
        <f>IFERROR(B15*(VLOOKUP(B14,E11:F13,2,0)),16666)</f>
        <v>0</v>
      </c>
      <c r="C34" s="98"/>
    </row>
  </sheetData>
  <mergeCells count="21">
    <mergeCell ref="B34:C34"/>
    <mergeCell ref="B14:C14"/>
    <mergeCell ref="B15:C15"/>
    <mergeCell ref="B16:C16"/>
    <mergeCell ref="A17:A33"/>
    <mergeCell ref="B19:C19"/>
    <mergeCell ref="B22:C22"/>
    <mergeCell ref="B26:C26"/>
    <mergeCell ref="B30:C30"/>
    <mergeCell ref="A13:C13"/>
    <mergeCell ref="A1:C1"/>
    <mergeCell ref="B2:C2"/>
    <mergeCell ref="B3:C3"/>
    <mergeCell ref="B4:C4"/>
    <mergeCell ref="B5:C5"/>
    <mergeCell ref="B6:C6"/>
    <mergeCell ref="B7:C7"/>
    <mergeCell ref="B8:C8"/>
    <mergeCell ref="B9:C9"/>
    <mergeCell ref="B10:C10"/>
    <mergeCell ref="A11: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2578125" defaultRowHeight="15" x14ac:dyDescent="0.25"/>
  <cols>
    <col min="4" max="4" width="20.140625" bestFit="1" customWidth="1"/>
    <col min="5" max="5" width="42.85546875" bestFit="1" customWidth="1"/>
  </cols>
  <sheetData>
    <row r="1" spans="1:9" x14ac:dyDescent="0.25">
      <c r="A1" s="10" t="s">
        <v>73</v>
      </c>
      <c r="B1" t="s">
        <v>42</v>
      </c>
      <c r="C1" s="10" t="s">
        <v>41</v>
      </c>
      <c r="D1" s="10" t="s">
        <v>74</v>
      </c>
      <c r="E1" s="3" t="s">
        <v>27</v>
      </c>
      <c r="F1" s="2" t="s">
        <v>72</v>
      </c>
      <c r="G1" s="4">
        <v>0</v>
      </c>
      <c r="H1" t="s">
        <v>18</v>
      </c>
      <c r="I1" t="s">
        <v>98</v>
      </c>
    </row>
    <row r="2" spans="1:9" x14ac:dyDescent="0.25">
      <c r="A2" t="s">
        <v>83</v>
      </c>
      <c r="B2" t="s">
        <v>43</v>
      </c>
      <c r="C2" t="s">
        <v>87</v>
      </c>
      <c r="D2" s="2" t="s">
        <v>75</v>
      </c>
      <c r="E2" s="1" t="s">
        <v>30</v>
      </c>
      <c r="F2" s="2" t="s">
        <v>70</v>
      </c>
      <c r="G2" s="4">
        <v>0.7</v>
      </c>
      <c r="H2" t="s">
        <v>94</v>
      </c>
      <c r="I2" t="s">
        <v>99</v>
      </c>
    </row>
    <row r="3" spans="1:9" x14ac:dyDescent="0.25">
      <c r="A3" t="s">
        <v>84</v>
      </c>
      <c r="C3" t="s">
        <v>88</v>
      </c>
      <c r="D3" s="2" t="s">
        <v>76</v>
      </c>
      <c r="E3" s="1" t="s">
        <v>31</v>
      </c>
      <c r="F3" s="2" t="s">
        <v>71</v>
      </c>
      <c r="G3" s="4">
        <v>0.3</v>
      </c>
      <c r="H3" t="s">
        <v>95</v>
      </c>
      <c r="I3" t="s">
        <v>100</v>
      </c>
    </row>
    <row r="4" spans="1:9" x14ac:dyDescent="0.25">
      <c r="A4" t="s">
        <v>85</v>
      </c>
      <c r="C4" t="s">
        <v>89</v>
      </c>
      <c r="E4" s="1" t="s">
        <v>32</v>
      </c>
      <c r="H4" t="s">
        <v>96</v>
      </c>
      <c r="I4" t="s">
        <v>101</v>
      </c>
    </row>
    <row r="5" spans="1:9" x14ac:dyDescent="0.25">
      <c r="A5" t="s">
        <v>86</v>
      </c>
      <c r="E5" s="1" t="s">
        <v>28</v>
      </c>
      <c r="H5" t="s">
        <v>97</v>
      </c>
      <c r="I5" t="s">
        <v>102</v>
      </c>
    </row>
    <row r="6" spans="1:9" x14ac:dyDescent="0.25">
      <c r="E6" s="1" t="s">
        <v>29</v>
      </c>
      <c r="I6" t="s">
        <v>103</v>
      </c>
    </row>
    <row r="7" spans="1:9" x14ac:dyDescent="0.25">
      <c r="E7" s="1" t="s">
        <v>34</v>
      </c>
    </row>
    <row r="8" spans="1:9" x14ac:dyDescent="0.25">
      <c r="E8" s="1"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321</vt:lpstr>
      <vt:lpstr>AUTOS  NOTA 322</vt:lpstr>
      <vt:lpstr>AUTOS NOTA 324</vt:lpstr>
      <vt:lpstr>AUTOS NOTA 325</vt:lpstr>
      <vt:lpstr>CONCEPTO DE CONCILIACIÓN 330 </vt:lpstr>
      <vt:lpstr>CAMBIO DE CONTINGENCIA 423</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Rincón</cp:lastModifiedBy>
  <dcterms:created xsi:type="dcterms:W3CDTF">2020-12-07T14:41:17Z</dcterms:created>
  <dcterms:modified xsi:type="dcterms:W3CDTF">2024-11-22T19:39:18Z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ies>
</file>