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Tiffany Castaño\Downloads\"/>
    </mc:Choice>
  </mc:AlternateContent>
  <xr:revisionPtr revIDLastSave="0" documentId="13_ncr:1_{DA850418-DD81-474C-B535-19DBCC52B664}" xr6:coauthVersionLast="47" xr6:coauthVersionMax="47" xr10:uidLastSave="{00000000-0000-0000-0000-000000000000}"/>
  <bookViews>
    <workbookView xWindow="-108" yWindow="-108" windowWidth="23256" windowHeight="12456" firstSheet="2"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8" l="1"/>
  <c r="B34" i="8" s="1"/>
  <c r="B14" i="8"/>
  <c r="B13" i="8"/>
  <c r="B4" i="8"/>
  <c r="B3" i="8"/>
  <c r="B7" i="9"/>
  <c r="B6" i="9"/>
  <c r="B5" i="9"/>
  <c r="B4" i="9"/>
  <c r="B3" i="9"/>
  <c r="B4" i="7"/>
  <c r="B5" i="7"/>
  <c r="B6" i="7"/>
  <c r="B7" i="7"/>
  <c r="B3" i="7"/>
</calcChain>
</file>

<file path=xl/sharedStrings.xml><?xml version="1.0" encoding="utf-8"?>
<sst xmlns="http://schemas.openxmlformats.org/spreadsheetml/2006/main" count="232" uniqueCount="173">
  <si>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</si>
  <si>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</si>
  <si>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</si>
  <si>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</si>
  <si>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</si>
  <si>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</si>
  <si>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</si>
  <si>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</si>
  <si>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</si>
  <si>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</si>
  <si>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</si>
  <si>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</si>
  <si>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</si>
  <si>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</si>
  <si>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</si>
  <si>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</si>
  <si>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</si>
  <si>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</si>
  <si>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</si>
  <si>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</si>
  <si>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</si>
  <si>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</si>
  <si>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</si>
  <si>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</si>
  <si>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</si>
  <si>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</si>
  <si>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</si>
  <si>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</si>
  <si>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</si>
  <si>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</si>
  <si>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</si>
  <si>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</si>
  <si>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</si>
  <si>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</si>
  <si>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</si>
  <si>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</si>
  <si>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</si>
  <si>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</si>
  <si>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</si>
  <si>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</si>
  <si>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</si>
  <si>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</si>
  <si>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</si>
  <si>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</si>
  <si>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</si>
  <si>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</si>
  <si>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</si>
  <si>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</si>
  <si>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</si>
  <si>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</si>
  <si>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</si>
  <si>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</si>
  <si>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</si>
  <si>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</si>
  <si>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</si>
  <si>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</si>
  <si>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</si>
  <si>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</si>
  <si>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</si>
  <si>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</si>
  <si>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</si>
  <si>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</si>
  <si>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</si>
  <si>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</si>
  <si>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</si>
  <si>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</si>
  <si>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</si>
  <si>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</si>
  <si>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</si>
  <si>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</si>
  <si>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</si>
  <si>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</si>
  <si>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</si>
  <si>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</si>
  <si>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</si>
  <si>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</si>
  <si>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</si>
  <si>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</si>
  <si>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</si>
  <si>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</si>
  <si>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</si>
  <si>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</si>
  <si>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</si>
  <si>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</si>
  <si>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</si>
  <si>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</si>
  <si>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</si>
  <si>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</si>
  <si>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</si>
  <si>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</si>
  <si>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</si>
  <si>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</si>
  <si>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</si>
  <si>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</si>
  <si>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</si>
  <si>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</si>
  <si>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</si>
  <si>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</si>
  <si>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</si>
  <si>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</si>
  <si>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</si>
  <si>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</si>
  <si>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</si>
  <si>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</si>
  <si>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</si>
  <si>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</si>
  <si>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</si>
  <si>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</si>
  <si>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</si>
  <si>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</si>
  <si>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</si>
  <si>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</si>
  <si>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</si>
  <si>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</si>
  <si>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</si>
  <si>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</si>
  <si>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</si>
  <si>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</si>
  <si>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</si>
  <si>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</si>
  <si>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</si>
  <si>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</si>
  <si>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</si>
  <si>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</si>
  <si>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</si>
  <si>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</si>
  <si>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11001310301520220027500</t>
  </si>
  <si>
    <t>JUZGADO QUINCE CIVIL DEL CIRCUITO DE BOGOTÁ</t>
  </si>
  <si>
    <t>JOSE EULOGIO MADARIAGA GUTIÉRREZ</t>
  </si>
  <si>
    <t>Demandante</t>
  </si>
  <si>
    <t>ALLIANZ SEGUROS SA</t>
  </si>
  <si>
    <t>DIRECTA</t>
  </si>
  <si>
    <t>KFY752</t>
  </si>
  <si>
    <t>JOSE EULOGIO MADARIAGA GUTIÉRREZ (VÍCTIMA)</t>
  </si>
  <si>
    <t>ZHARICK MADARIAGA BARRIOS (HIJA DE LA VÍCTIMA)</t>
  </si>
  <si>
    <t>BETSY GABRIELA MADARIAGA FERRIN (HIJA DE LA VÍCTIMA)</t>
  </si>
  <si>
    <t>JUAN JOSE MADARIAGA FERRIN (HIJO DE LA VÍCTIMA)</t>
  </si>
  <si>
    <t>BESY JOHANA FERRIN CASTILLO (CÓNYUGE DE LA VÍCTIMA)</t>
  </si>
  <si>
    <t>JAIME RUIZ DEVIA (CONDUCTOR VEHICULO ASEGURADO)</t>
  </si>
  <si>
    <t>PRESENTACIÓN GIMEZ DEVIA (PROPIETARIO VEHICULO ASEGURADO)</t>
  </si>
  <si>
    <t>LESIONES</t>
  </si>
  <si>
    <t>MATERIALES E INMATERIALES</t>
  </si>
  <si>
    <t>CARRERA 23D # 33-25 BOGOTÁ DC</t>
  </si>
  <si>
    <t>madariagaj31@gmail.com</t>
  </si>
  <si>
    <t>CASADO</t>
  </si>
  <si>
    <t>24 DE ABRIL DE 1986</t>
  </si>
  <si>
    <t>36 AÑOS</t>
  </si>
  <si>
    <t>N/A</t>
  </si>
  <si>
    <t>SIN PROFESIÓN</t>
  </si>
  <si>
    <t>DOS</t>
  </si>
  <si>
    <t>12 DE NOVIEMBRE DE 2018</t>
  </si>
  <si>
    <t>15 DE SEPTIEMBRE DE 2021</t>
  </si>
  <si>
    <t>RESPONSABILIDAD CIVIL EXTRACONTRACTUAL</t>
  </si>
  <si>
    <t>11 DE NOVIEMBRE DE 2021</t>
  </si>
  <si>
    <t>NO SE RELACIONA, SE REQUIERE LA QUE SE ENCONTRABA VIGENTE PARA EL DÍA 12 DE NOVIEMBRE DE 2018</t>
  </si>
  <si>
    <t>19 DE ABRIL DE 2023</t>
  </si>
  <si>
    <t>1. El día 12 de noviembre de 2018 tuvo lugar un accidente de tránsito en el cual estuvo involucrado el vehículo de placas KFY752, el cual se encuentra aparentemente asegurado bajo la Póliza de Responsabilidad Civil Extracontractual emitida por Allianz Seguros SA y la motocicleta de placas UUF84E conducida por el señor José Eulogio Madariaga.
2. Del accidente en mención, el señor Madariaga resultó lesionado, pues sufrió de politraumatismo, fracturas de diafisis de la tibia y del perone de la pierna derecha y fractura de la diafisis distal del femur izquierdo
3. En virtud de lo anterior, el señor Madariaga, su cónyuge e hijos solicitan indemnización por los perjuicios materiales e inmateriales, pues indican que el conducto del vehículo asegurado es responsable del accidente, toda vez que, en el IPAT se codificó la hipótesis 122 que corresponde a "girar bruscamente".</t>
  </si>
  <si>
    <t>UNO</t>
  </si>
  <si>
    <t>22246361- 12</t>
  </si>
  <si>
    <t>RCE</t>
  </si>
  <si>
    <t>X</t>
  </si>
  <si>
    <t>APJ31771-74476164</t>
  </si>
  <si>
    <t>BESTY JOHANA FERRIN CASTILLO (CÓNYUGE DE LA VÍCTIMA)</t>
  </si>
  <si>
    <t>PRESENTACIÓN GÓMEZ DEVIA (PROPIETARIO VEHICULO ASEGURADO)</t>
  </si>
  <si>
    <t>LUCRO CESANTE</t>
  </si>
  <si>
    <t>DAÑO EMERGENTE</t>
  </si>
  <si>
    <t>DAÑO MORAL</t>
  </si>
  <si>
    <t>DAÑO A LA VIDA EN RELACIÓN</t>
  </si>
  <si>
    <r>
      <t xml:space="preserve">En el presente caso como liquidación objetiva de las pretensiones se estima un moto total de 78.694.800 discriminado así:
</t>
    </r>
    <r>
      <rPr>
        <b/>
        <sz val="11"/>
        <color theme="1"/>
        <rFont val="Calibri"/>
        <family val="2"/>
        <scheme val="minor"/>
      </rPr>
      <t>1. Daño moral:</t>
    </r>
    <r>
      <rPr>
        <sz val="11"/>
        <color theme="1"/>
        <rFont val="Calibri"/>
        <family val="2"/>
        <scheme val="minor"/>
      </rPr>
      <t xml:space="preserve"> Se tendrá en cuenta la suma de $58.000.000 por concepto de daño moral por las lesiones de José Eulogio Madariaga, discriminados de la siguiente manera:  (i) A la víctima directa, el señor José Eulogio Madariaga, la suma de $11.600.000. (ii) A la menor Zharick Madariaga, hija de la víctima, la suma de $$11.600.000 (iii) A Betsy Gabriela Madariaga, hija de la víctima, la suma de $11.600.000  iv) A Juan José Madariaga, hijo de la víctima, la suma de $11.600.000 y v) a Betsy Johana Ferrín, cónyude la víctima, la suma de $11.600.000. Para el cálculo de los anteriores valores, se tuvieron en cuenta los criterios jurisprudenciales fijados por la Corte Suprema de Justicia en Sentencia del  23/05/2018, MP: Aroldo Wilson Quiroz, Rad: 11001-31-03-028-2003-00833-0, en donde se estableció que en los casos más graves como lo son las lesiones permanentes únicamente se le podrá reconocer la suma de $60.000.000. Por lo que para José Eulogio Madariaga, Zharick Madariaga, Betsy Gabriela Madariaga, Juan José Madariaga y Betsy Johana Ferrín se reconocerán 10SMLMV para cada uno, es decir la suma de $11.600.000, lo anterior atendiendo a que, en el caso en concreto el señor José Eulogio Madariaga no cuenta con una dictamen de pérdida de capacidad laboral, sin embargo, tuvo que ser atendido por el politraumatismo, fracturas de la diáfisis de la tibia y del peroné de la pierna derecha y fractura de la diáfisis distal del fémur izquierdo, por lo que tuvo que ser intervenido y con posterioridad a ello tuvo que tomar terapias físicas.
Por otro lado, debe indicarse que, si bien la señora Betsy Johana Ferrín no ha acerditado la unión marital de hecho conforme a los presupuestos de la Ley 979 del 2005, lo cierto es que, por el vínculo que tiene con la víctima, esto es, afirman convivir juntos y procearon 3 hijos, es posible que el juez acceda al reconocimiento del daño moral.
</t>
    </r>
    <r>
      <rPr>
        <b/>
        <sz val="11"/>
        <color theme="1"/>
        <rFont val="Calibri"/>
        <family val="2"/>
        <scheme val="minor"/>
      </rPr>
      <t>2. Daño a la vida en relación:</t>
    </r>
    <r>
      <rPr>
        <sz val="11"/>
        <color theme="1"/>
        <rFont val="Calibri"/>
        <family val="2"/>
        <scheme val="minor"/>
      </rPr>
      <t xml:space="preserve"> Se tendrá en cuenta la suma de $11.600.000 para el señor José Eulogio Madariaga, como víctima directa del accidente. Al respecto debe tenerse en consideración que aunque no existen criterios objetivos aplicables de manera mecánica a los casos en los que se deba reparar este daño, para este caso, se reconocerá la suma de $11.600.000, que corresponde a 10SMLMV, lo anterior atendiendo a que en el caso en concreto, si bien el señor José Eulogio Madariaga no cuenta con una dictamen de pérdida de capacidad laboral, lo cierto es que, tuvo que ser atendido por el politraumatismo, fracturas de la diáfisis de la tibia y del peroné de la pierna derecha y fractura de la diáfisis distal del fémur izquierdo, por lo que tuvo que ser intervenido y con posterioridad a ello tuvo que tomar terapias físicas.
</t>
    </r>
    <r>
      <rPr>
        <b/>
        <sz val="11"/>
        <color theme="1"/>
        <rFont val="Calibri"/>
        <family val="2"/>
        <scheme val="minor"/>
      </rPr>
      <t>3. Lucro cesante:</t>
    </r>
    <r>
      <rPr>
        <sz val="11"/>
        <color theme="1"/>
        <rFont val="Calibri"/>
        <family val="2"/>
        <scheme val="minor"/>
      </rPr>
      <t xml:space="preserve"> Se reconocerá como lucro cesante la suma de $7.774.800 al señor José Eulogio Madariaga por los 209 días que le fue otorgada la incapacidad en virtud del accidente de tránsito. Debe indicarse que si bien, a la fecha de los hechos la víctima no se encontraba vinculado laboralmente, lo cierto es que en Sentencia de la Corte Suprema de Justicia del 20 de noviembre de 2013, radicación 2002-01011, con ponencia del Magistrado Solarte Rodríguez se esgrimió que, pese a que no se acredite con prueba alguna el valor del ingreso de la víctima, se presume que este percibía un salario mínimo legal. Por lo tanto se tuvo en cuenta el monto de $1.160.000 para la liquidación.
</t>
    </r>
    <r>
      <rPr>
        <b/>
        <sz val="11"/>
        <color theme="1"/>
        <rFont val="Calibri"/>
        <family val="2"/>
        <scheme val="minor"/>
      </rPr>
      <t>4. Daño emergente:</t>
    </r>
    <r>
      <rPr>
        <sz val="11"/>
        <color theme="1"/>
        <rFont val="Calibri"/>
        <family val="2"/>
        <scheme val="minor"/>
      </rPr>
      <t xml:space="preserve"> Se reconocerá la suma de 1.320.000 por cuanto, dentro del plenario obra una factura donde se constatan los gastos por parqueadero y grúa, sin embargo no se reconocerá suma por concepto de terapias en virtud de que sobre las mismas no se ha acreditado que el demandante asumió el pago por este concepto.
</t>
    </r>
    <r>
      <rPr>
        <b/>
        <sz val="11"/>
        <color theme="1"/>
        <rFont val="Calibri"/>
        <family val="2"/>
        <scheme val="minor"/>
      </rPr>
      <t>5. Deducible:</t>
    </r>
    <r>
      <rPr>
        <sz val="11"/>
        <color theme="1"/>
        <rFont val="Calibri"/>
        <family val="2"/>
        <scheme val="minor"/>
      </rPr>
      <t xml:space="preserve"> No se establece valor alguno por este concepto.</t>
    </r>
  </si>
  <si>
    <t>La contingencia se califica como PROBABLE toda vez que, el contrato de seguro presta cobertura material y temporal; y adicionalmente, la responsabilidad del conductor del vehículo asegurado se encuentra acreditada.
Lo primero que debe tomarse en consideración es que la póliza No. 022246361 / 12 cuyo asegurado es Presentacion Devia Gómez presta cobertura material y temporal de conformidad con los hechos y pretensiones expuestos en el libelo de la demanda. Frente a la cobertura temporal, debe decirse que el accidente de tránsito ocurrido el día 12 de noviembre de 2018, se encuentra dentro de la vigencia de la Póliza de Seguro comprendida entre el día 02 de agosto de 2018 y el día 09 de julio de 2019. Aunado a ello presta cobertura material, por cuanto ampara la responsabilidad civil extracontractual que la parte actora pretende endilgar al asegurado.  Ahora bien, es importante señalar que,  no ha operado la prescripción teniendo en cuenta que Allianz Seguros SA es demandado directo, por lo que, unicamente trancurre el término establecido para la prescripción extraordinaria, sin embargo, en el presente caso no ha operado, en razón a que, los hechos ocurrieron el día 12 de noviembre de 2018 y la reclamación, esto es, la solicitud de conciliación, se radicó el día 15 de septiembre de 2021.
Por otro lado, frente a la responsabilidad del asegurado, debe decirse que las causas del accidente de tránsito son miputables únicamente ala ctuar del vehiculo asegurado, quien realizo un giro sin prevensión causando el accidente. Circunstancia que se encuentra probada con el Informe Policial de Accidente de Tránsito diligenciado en la fecha de los hechos en el que el vehiculo de placas KFY752 (vehiculo asegurado) fue codificado con la hipótesis 122 que corresponde a “girar bruscamente”, según la resolución 11268. Adicionalmente, debe tenerse en cuenta que, si bien la parte demandante no aportó dictamen pericial que tenga el objeto de la Reconstrucción de Accidente de Tránsito, el cual sustente lo señalado en el informe, lo cierto es que no existe medio probatorio que tenga la Compañía que tenga la virtualidad de desacreditar la hipótesis planteada por el agente de tránsito.
Lo anterior, sin perjuicio del carácter contingente del proceso.</t>
  </si>
  <si>
    <t>26 DE ABRIL DE 2024</t>
  </si>
  <si>
    <t>22 DE MARZO DE 2024</t>
  </si>
  <si>
    <t>ARGUMENTOS DE DEFENSA FRENTE A LA CONTESTACIÓN DE LA DEMANDA:
1. EXCEPCIONES PLANTEADAS POR QUIEN FORMULÓ EL LLAMAMIENTO EN
GARANTÍA A MII REPRESENTADA.
2. INEXISTENCIA DE RESPONSABILIDAD A CARGO DE LOS DEMANDADOS POR LA FALTA DE ACREDITACIÓN DEL NEXO CAUSAL
3. REDUCCIÓN DE LA EVENTUAL INDEMNIZACIÓN COMO CONSECUENCIA DE LA CONDUCTA DESPLEGADA POR EL SEÑOR JOSÉ EULOGIO MADARIAGA EN LA PRODUCCIÓN DEL DAÑO
4. CONCURRENCIA DE ACTIVIDADES PELIGROSAS
5. FALTA DE LEGITIMACIÓN EN LA CAUSA POR ACTIVA DE BESY JOHANA FERRÍN CASTILLO.
6. LOS PERJUICIOS MORALES  SOLICITADOS SON IMPROCEDENTES Y DESCONOCEN LOS LÍMITES JURISPRUDENCIALES ESTABLECIDOS POR EL MÁXIMO ÓRGANO DE LA JURISDICCIÓN ORIDINARIA.
7. IMPROCEDENCIA DEL RECONOCIMIENTO Y TASACIÓN EXORBITANTE DEL DAÑO A LA VIDA EN RELACIÓN
8. IMPROCEDENCIA DEL RECONOCIMIENTO DE LOS PERJUICIOS PATRIMONIALES SOLICITADOS – LUCRO CESANTE.
9. IMPROCEDENCIA DEL RECONOCIMIENTO Y FALTA DE PRUEBA DEL DAÑO EMERGENTE
10.  INEXISTENCIA DE OBLIGACIÓN DE INDEMNIZAR A CARGO DE ALLIANZ SEGUROS POR INCUMPLIMIENTO DE LAS CARGAS DEL ARTÍCULO 1077 DEL CÓDIGO DE COMERCIO.
11. PRESCRIPCIÓN DE LA ACCIÓN DERIVADA DEL CONTRATO DE SEGURO.
12. RIESGOS EXPRESAMENTE EXCLUIDOS EN LA PÓLIZA DE SEGURO NO. 022246361/12
13. SUJECIÓN A LAS CONDICIONES PARTICULARES Y GENERALES DEL CONTRATO DE SEGURO EN LA QUE SE IDENTIFICA LA PÓLIZA, EL CLAUSULADO Y LOS AMPAROS
14. EN CUALQUIER CASO, DE NINGUNA FORMA SE PODRÁ EXCEDER EL LÍMITE DEL VALOR ASEGURADO
15. DISPONIBILIDAD DEL VALOR ASEGURADO
16. AUSENCIA DE SOLIDARIDAD DEL CONTRATO DE SEGURO CELEBRADO CON ALLIANZ SEGUROS SA
17. GENÉRICA O INNOMINADA.
ARGUMENTOS DE DEFENSA O MEDIOS EXCEPTIVOS EN CONTRA DEL LLAMAMIENTO EN GARANTÍA FORMULADO POR JAIME RUIZ DEVIA:
1. PRESCRIPCIÓN DE LA ACCIÓN DERIVADA DEL CONTRATO DE SEGURO.
2. FALTA DE LEGITIMACIÓN EN LA CAUSA POR ACTIVA DEL SEÑOR JAIME RUIZ DEVIA PARA LLAMAR EN GARANTÍA A ALLIANZ SEGUROS S.A.
3. INEXISTENCIA DE OBLIGACIÓN INDEMNIZATORIA POR CUANTO NO SE HA REALIZADO EL RIESGO ASEGURADO EN LA PÓLIZA DE SEGURO DE AUTOS CLÓNICO LIVIANOS SERVICIO PARTICULAR No. 022246361/12– ARTÍCULO 1072 DEL C.Co.
4. RIESGOS EXPRESAMENTE EXCLUIDOS EN LA PÓLIZA DE SEGURO NO. 022246361/12.
5. SUJECIÓN A LAS CONDICIONES PARTICULARES Y GENERALES DEL CONTRATO DE SEGURO EN LA QUE SE IDENTIFICA LA PÓLIZA, EL CLAUSULADO Y LOS AMPAROS.
6. EN CUALQUIER CASO, DE NINGUNA FORMA SE PODRÁ EXCEDER EL LÍMITE DEL VALOR ASEGURADO.
7. DISPONIBILIDAD DEL VALOR ASEGURADO
8. AUSENCIA DE SOLIDARIDAD DEL CONTRATO DE SEGURO CELEBRADO CON
ALLIANZ SEGUROS SA.
9.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</si>
</sst>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2" fillId="8" borderId="1" xfId="0" applyFont="1" applyFill="1" applyBorder="1" applyAlignment="1">
      <alignment horizontal="justify" vertical="top" wrapText="1"/>
    </xf>
    <xf numFmtId="164" fontId="0" fillId="0" borderId="1" xfId="1" applyNumberFormat="1" applyFont="1"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4" fontId="0" fillId="0" borderId="1" xfId="1" applyNumberFormat="1" applyFont="1" applyBorder="1" applyAlignment="1">
      <alignment horizontal="justify" vertical="top" wrapText="1"/>
    </xf>
    <xf numFmtId="0" fontId="0" fillId="8" borderId="1" xfId="0" applyFill="1"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quotePrefix="1" applyBorder="1" applyAlignment="1">
      <alignment horizontal="justify" vertical="top"/>
    </xf>
    <xf numFmtId="0" fontId="7" fillId="0" borderId="1" xfId="3" applyBorder="1" applyAlignment="1">
      <alignment horizontal="justify" vertical="top" wrapText="1"/>
    </xf>
    <xf numFmtId="0" fontId="0" fillId="8" borderId="2" xfId="0" applyFill="1" applyBorder="1" applyAlignment="1">
      <alignment horizontal="left" vertical="top"/>
    </xf>
    <xf numFmtId="0" fontId="0" fillId="8" borderId="3" xfId="0" applyFill="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xf>
    <xf numFmtId="0" fontId="0" fillId="0" borderId="2"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2" fontId="0" fillId="0" borderId="2" xfId="1" applyFont="1" applyBorder="1" applyAlignment="1">
      <alignment horizontal="center" vertical="top" wrapText="1"/>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lignment horizontal="center" vertical="top"/>
    </xf>
    <xf numFmtId="0" fontId="0" fillId="0" borderId="8" xfId="0"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42" fontId="0" fillId="0" borderId="2" xfId="1" applyFont="1"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42" fontId="0" fillId="5" borderId="0" xfId="1"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ha2-my.sharepoint.com/personal/bdiaz_gha_com_co/Documents/GHA%20TODO/RESPONSABILIDAD%20DE%20SUSTANCIACIO&#769;N/CONTESTACIONES/JOSE%20MARIARIAGA/INFORME%20INICIAL%2011001310301520220027500.xlsx" TargetMode="External"/><Relationship Id="rId1" Type="http://schemas.openxmlformats.org/officeDocument/2006/relationships/externalLinkPath" Target="https://gha2-my.sharepoint.com/personal/bdiaz_gha_com_co/Documents/GHA%20TODO/RESPONSABILIDAD%20DE%20SUSTANCIACIO&#769;N/CONTESTACIONES/JOSE%20MARIARIAGA/INFORME%20INICIAL%2011001310301520220027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AUTOS NOTA 325"/>
      <sheetName val="Hoja2"/>
    </sheetNames>
    <sheetDataSet>
      <sheetData sheetId="0">
        <row r="2">
          <cell r="B2" t="str">
            <v>11001310301520220027500</v>
          </cell>
        </row>
        <row r="3">
          <cell r="B3" t="str">
            <v>JUZGADO QUINCE CIVIL DEL CIRCUITO DE BOGOTÁ</v>
          </cell>
        </row>
        <row r="12">
          <cell r="B12" t="str">
            <v>DIRECTA</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dariagaj3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9"/>
  <sheetViews>
    <sheetView topLeftCell="B38" zoomScale="115" zoomScaleNormal="115" workbookViewId="0">
      <selection activeCell="B47" sqref="B47"/>
    </sheetView>
  </sheetViews>
  <sheetFormatPr baseColWidth="10" defaultColWidth="0" defaultRowHeight="14.4" x14ac:dyDescent="0.3"/>
  <cols>
    <col min="1" max="1" width="46.109375" style="9" bestFit="1" customWidth="1"/>
    <col min="2" max="2" width="63.77734375" style="9" customWidth="1"/>
    <col min="3" max="3" width="19.109375" style="9" customWidth="1"/>
    <col min="4" max="4" width="11.44140625" style="2" hidden="1" customWidth="1"/>
    <col min="5" max="6" width="0" style="2" hidden="1" customWidth="1"/>
    <col min="7" max="16384" width="11.44140625" style="2" hidden="1"/>
  </cols>
  <sheetData>
    <row r="1" spans="1:3" ht="18" x14ac:dyDescent="0.3">
      <c r="A1" s="34" t="s">
        <v>58</v>
      </c>
      <c r="B1" s="34"/>
      <c r="C1" s="34"/>
    </row>
    <row r="2" spans="1:3" x14ac:dyDescent="0.3">
      <c r="A2" s="5" t="s">
        <v>13</v>
      </c>
      <c r="B2" s="45" t="s">
        <v>126</v>
      </c>
      <c r="C2" s="37"/>
    </row>
    <row r="3" spans="1:3" x14ac:dyDescent="0.3">
      <c r="A3" s="5" t="s">
        <v>0</v>
      </c>
      <c r="B3" s="37" t="s">
        <v>127</v>
      </c>
      <c r="C3" s="37"/>
    </row>
    <row r="4" spans="1:3" x14ac:dyDescent="0.3">
      <c r="A4" s="32" t="s">
        <v>123</v>
      </c>
      <c r="B4" s="47" t="s">
        <v>133</v>
      </c>
      <c r="C4" s="48"/>
    </row>
    <row r="5" spans="1:3" x14ac:dyDescent="0.3">
      <c r="A5" s="5" t="s">
        <v>123</v>
      </c>
      <c r="B5" s="39" t="s">
        <v>134</v>
      </c>
      <c r="C5" s="40"/>
    </row>
    <row r="6" spans="1:3" x14ac:dyDescent="0.3">
      <c r="A6" s="5" t="s">
        <v>123</v>
      </c>
      <c r="B6" s="39" t="s">
        <v>135</v>
      </c>
      <c r="C6" s="40"/>
    </row>
    <row r="7" spans="1:3" x14ac:dyDescent="0.3">
      <c r="A7" s="5" t="s">
        <v>123</v>
      </c>
      <c r="B7" s="39" t="s">
        <v>136</v>
      </c>
      <c r="C7" s="40"/>
    </row>
    <row r="8" spans="1:3" x14ac:dyDescent="0.3">
      <c r="A8" s="5" t="s">
        <v>123</v>
      </c>
      <c r="B8" s="39" t="s">
        <v>137</v>
      </c>
      <c r="C8" s="40"/>
    </row>
    <row r="9" spans="1:3" x14ac:dyDescent="0.3">
      <c r="A9" s="5" t="s">
        <v>129</v>
      </c>
      <c r="B9" s="39" t="s">
        <v>138</v>
      </c>
      <c r="C9" s="40"/>
    </row>
    <row r="10" spans="1:3" x14ac:dyDescent="0.3">
      <c r="A10" s="5" t="s">
        <v>129</v>
      </c>
      <c r="B10" s="39" t="s">
        <v>139</v>
      </c>
      <c r="C10" s="40"/>
    </row>
    <row r="11" spans="1:3" x14ac:dyDescent="0.3">
      <c r="A11" s="5" t="s">
        <v>129</v>
      </c>
      <c r="B11" s="39" t="s">
        <v>130</v>
      </c>
      <c r="C11" s="40"/>
    </row>
    <row r="12" spans="1:3" x14ac:dyDescent="0.3">
      <c r="A12" s="5" t="s">
        <v>124</v>
      </c>
      <c r="B12" s="37" t="s">
        <v>131</v>
      </c>
      <c r="C12" s="37"/>
    </row>
    <row r="13" spans="1:3" x14ac:dyDescent="0.3">
      <c r="A13" s="29" t="s">
        <v>125</v>
      </c>
      <c r="B13" s="39" t="s">
        <v>140</v>
      </c>
      <c r="C13" s="40"/>
    </row>
    <row r="14" spans="1:3" x14ac:dyDescent="0.3">
      <c r="A14" s="30" t="s">
        <v>2</v>
      </c>
      <c r="B14" s="37" t="s">
        <v>128</v>
      </c>
      <c r="C14" s="37"/>
    </row>
    <row r="15" spans="1:3" x14ac:dyDescent="0.3">
      <c r="A15" s="30" t="s">
        <v>56</v>
      </c>
      <c r="B15" s="37">
        <v>1070810243</v>
      </c>
      <c r="C15" s="37"/>
    </row>
    <row r="16" spans="1:3" x14ac:dyDescent="0.3">
      <c r="A16" s="30" t="s">
        <v>95</v>
      </c>
      <c r="B16" s="39" t="s">
        <v>141</v>
      </c>
      <c r="C16" s="40"/>
    </row>
    <row r="17" spans="1:3" x14ac:dyDescent="0.3">
      <c r="A17" s="30" t="s">
        <v>14</v>
      </c>
      <c r="B17" s="38" t="s">
        <v>142</v>
      </c>
      <c r="C17" s="38"/>
    </row>
    <row r="18" spans="1:3" ht="30" customHeight="1" x14ac:dyDescent="0.3">
      <c r="A18" s="31" t="s">
        <v>15</v>
      </c>
      <c r="B18" s="38">
        <v>3235233495</v>
      </c>
      <c r="C18" s="38"/>
    </row>
    <row r="19" spans="1:3" ht="30" customHeight="1" x14ac:dyDescent="0.3">
      <c r="A19" s="5" t="s">
        <v>16</v>
      </c>
      <c r="B19" s="46" t="s">
        <v>143</v>
      </c>
      <c r="C19" s="38"/>
    </row>
    <row r="20" spans="1:3" x14ac:dyDescent="0.3">
      <c r="A20" s="5" t="s">
        <v>17</v>
      </c>
      <c r="B20" s="37" t="s">
        <v>144</v>
      </c>
      <c r="C20" s="37"/>
    </row>
    <row r="21" spans="1:3" x14ac:dyDescent="0.3">
      <c r="A21" s="5" t="s">
        <v>18</v>
      </c>
      <c r="B21" s="37" t="s">
        <v>145</v>
      </c>
      <c r="C21" s="37"/>
    </row>
    <row r="22" spans="1:3" x14ac:dyDescent="0.3">
      <c r="A22" s="5" t="s">
        <v>19</v>
      </c>
      <c r="B22" s="37" t="s">
        <v>146</v>
      </c>
      <c r="C22" s="37"/>
    </row>
    <row r="23" spans="1:3" x14ac:dyDescent="0.3">
      <c r="A23" s="5" t="s">
        <v>20</v>
      </c>
      <c r="B23" s="37" t="s">
        <v>147</v>
      </c>
      <c r="C23" s="37"/>
    </row>
    <row r="24" spans="1:3" ht="15" customHeight="1" x14ac:dyDescent="0.3">
      <c r="A24" s="5" t="s">
        <v>21</v>
      </c>
      <c r="B24" s="38" t="s">
        <v>97</v>
      </c>
      <c r="C24" s="38"/>
    </row>
    <row r="25" spans="1:3" x14ac:dyDescent="0.3">
      <c r="A25" s="5" t="s">
        <v>22</v>
      </c>
      <c r="B25" s="38" t="s">
        <v>148</v>
      </c>
      <c r="C25" s="38"/>
    </row>
    <row r="26" spans="1:3" ht="30" customHeight="1" x14ac:dyDescent="0.3">
      <c r="A26" s="5" t="s">
        <v>23</v>
      </c>
      <c r="B26" s="41">
        <v>781242</v>
      </c>
      <c r="C26" s="41"/>
    </row>
    <row r="27" spans="1:3" x14ac:dyDescent="0.3">
      <c r="A27" s="5" t="s">
        <v>24</v>
      </c>
      <c r="B27" s="37" t="s">
        <v>149</v>
      </c>
      <c r="C27" s="37"/>
    </row>
    <row r="28" spans="1:3" ht="28.8" x14ac:dyDescent="0.3">
      <c r="A28" s="5" t="s">
        <v>26</v>
      </c>
      <c r="B28" s="37" t="s">
        <v>157</v>
      </c>
      <c r="C28" s="37"/>
    </row>
    <row r="29" spans="1:3" ht="29.25" customHeight="1" x14ac:dyDescent="0.3">
      <c r="A29" s="5" t="s">
        <v>25</v>
      </c>
      <c r="B29" s="38" t="s">
        <v>104</v>
      </c>
      <c r="C29" s="38"/>
    </row>
    <row r="30" spans="1:3" x14ac:dyDescent="0.3">
      <c r="A30" s="32" t="s">
        <v>3</v>
      </c>
      <c r="B30" s="42" t="s">
        <v>150</v>
      </c>
      <c r="C30" s="42"/>
    </row>
    <row r="31" spans="1:3" x14ac:dyDescent="0.3">
      <c r="A31" s="5" t="s">
        <v>4</v>
      </c>
      <c r="B31" s="38" t="s">
        <v>151</v>
      </c>
      <c r="C31" s="38"/>
    </row>
    <row r="32" spans="1:3" x14ac:dyDescent="0.3">
      <c r="A32" s="5" t="s">
        <v>5</v>
      </c>
      <c r="B32" s="38" t="s">
        <v>153</v>
      </c>
      <c r="C32" s="38"/>
    </row>
    <row r="33" spans="1:3" x14ac:dyDescent="0.3">
      <c r="A33" s="5" t="s">
        <v>40</v>
      </c>
      <c r="B33" s="35" t="s">
        <v>152</v>
      </c>
      <c r="C33" s="36"/>
    </row>
    <row r="34" spans="1:3" x14ac:dyDescent="0.3">
      <c r="A34" s="44" t="s">
        <v>6</v>
      </c>
      <c r="B34" s="38" t="s">
        <v>156</v>
      </c>
      <c r="C34" s="37"/>
    </row>
    <row r="35" spans="1:3" x14ac:dyDescent="0.3">
      <c r="A35" s="44"/>
      <c r="B35" s="37"/>
      <c r="C35" s="37"/>
    </row>
    <row r="36" spans="1:3" ht="126" customHeight="1" x14ac:dyDescent="0.3">
      <c r="A36" s="44"/>
      <c r="B36" s="37"/>
      <c r="C36" s="37"/>
    </row>
    <row r="37" spans="1:3" x14ac:dyDescent="0.3">
      <c r="A37" s="5" t="s">
        <v>7</v>
      </c>
      <c r="B37" s="39" t="s">
        <v>139</v>
      </c>
      <c r="C37" s="40"/>
    </row>
    <row r="38" spans="1:3" x14ac:dyDescent="0.3">
      <c r="A38" s="5" t="s">
        <v>8</v>
      </c>
      <c r="B38" s="37">
        <v>41458967</v>
      </c>
      <c r="C38" s="37"/>
    </row>
    <row r="39" spans="1:3" x14ac:dyDescent="0.3">
      <c r="A39" s="5" t="s">
        <v>9</v>
      </c>
      <c r="B39" s="37" t="s">
        <v>132</v>
      </c>
      <c r="C39" s="37"/>
    </row>
    <row r="40" spans="1:3" x14ac:dyDescent="0.3">
      <c r="A40" s="5" t="s">
        <v>10</v>
      </c>
      <c r="B40" s="37" t="s">
        <v>154</v>
      </c>
      <c r="C40" s="37"/>
    </row>
    <row r="41" spans="1:3" x14ac:dyDescent="0.3">
      <c r="A41" s="5" t="s">
        <v>59</v>
      </c>
      <c r="B41" s="6" t="s">
        <v>155</v>
      </c>
      <c r="C41" s="6"/>
    </row>
    <row r="42" spans="1:3" x14ac:dyDescent="0.3">
      <c r="A42" s="5" t="s">
        <v>11</v>
      </c>
      <c r="B42" s="43" t="s">
        <v>171</v>
      </c>
      <c r="C42" s="43"/>
    </row>
    <row r="43" spans="1:3" x14ac:dyDescent="0.3">
      <c r="A43" s="5" t="s">
        <v>12</v>
      </c>
      <c r="B43" s="37" t="s">
        <v>170</v>
      </c>
      <c r="C43" s="37"/>
    </row>
    <row r="46" spans="1:3" ht="15" customHeight="1" x14ac:dyDescent="0.3"/>
    <row r="47" spans="1:3" ht="15" customHeight="1" x14ac:dyDescent="0.3"/>
    <row r="54" spans="6:6" ht="15" customHeight="1" x14ac:dyDescent="0.3"/>
    <row r="59" spans="6:6" ht="18" customHeight="1" x14ac:dyDescent="0.3"/>
    <row r="62" spans="6:6" x14ac:dyDescent="0.3">
      <c r="F62" s="4"/>
    </row>
    <row r="63" spans="6:6" x14ac:dyDescent="0.3">
      <c r="F63" s="4"/>
    </row>
    <row r="64" spans="6:6" x14ac:dyDescent="0.3">
      <c r="F64" s="4"/>
    </row>
    <row r="75" ht="36" customHeight="1" x14ac:dyDescent="0.3"/>
    <row r="87" ht="33.75" customHeight="1" x14ac:dyDescent="0.3"/>
    <row r="88" ht="33.75" customHeight="1" x14ac:dyDescent="0.3"/>
    <row r="89" ht="33.75" customHeight="1" x14ac:dyDescent="0.3"/>
  </sheetData>
  <dataConsolidate/>
  <mergeCells count="41">
    <mergeCell ref="A34:A36"/>
    <mergeCell ref="B2:C2"/>
    <mergeCell ref="B3:C3"/>
    <mergeCell ref="B6:C6"/>
    <mergeCell ref="B12:C12"/>
    <mergeCell ref="B14:C14"/>
    <mergeCell ref="B15:C15"/>
    <mergeCell ref="B17:C17"/>
    <mergeCell ref="B18:C18"/>
    <mergeCell ref="B19:C19"/>
    <mergeCell ref="B20:C20"/>
    <mergeCell ref="B21:C21"/>
    <mergeCell ref="B29:C29"/>
    <mergeCell ref="B22:C22"/>
    <mergeCell ref="B23:C23"/>
    <mergeCell ref="B4:C4"/>
    <mergeCell ref="B37:C37"/>
    <mergeCell ref="B10:C10"/>
    <mergeCell ref="B11:C11"/>
    <mergeCell ref="B34:C36"/>
    <mergeCell ref="B32:C32"/>
    <mergeCell ref="B43:C43"/>
    <mergeCell ref="B42:C42"/>
    <mergeCell ref="B40:C40"/>
    <mergeCell ref="B39:C39"/>
    <mergeCell ref="B38:C38"/>
    <mergeCell ref="A1:C1"/>
    <mergeCell ref="B33:C33"/>
    <mergeCell ref="B27:C27"/>
    <mergeCell ref="B28:C28"/>
    <mergeCell ref="B24:C24"/>
    <mergeCell ref="B13:C13"/>
    <mergeCell ref="B5:C5"/>
    <mergeCell ref="B16:C16"/>
    <mergeCell ref="B25:C25"/>
    <mergeCell ref="B26:C26"/>
    <mergeCell ref="B31:C31"/>
    <mergeCell ref="B30:C30"/>
    <mergeCell ref="B7:C7"/>
    <mergeCell ref="B8:C8"/>
    <mergeCell ref="B9:C9"/>
  </mergeCells>
  <hyperlinks>
    <hyperlink ref="B19" r:id="rId1" xr:uid="{490E50D0-E80E-D947-AF96-9EE41E792CC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B24:C24</xm:sqref>
        </x14:dataValidation>
        <x14:dataValidation type="list" allowBlank="1" showInputMessage="1" showErrorMessage="1" xr:uid="{666CA25D-9895-4FFF-8C94-EA211A77A836}">
          <x14:formula1>
            <xm:f>Hoja2!$I$2:$I$6</xm:f>
          </x14:formula1>
          <xm:sqref>B29:C29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8"/>
  <sheetViews>
    <sheetView topLeftCell="A3" zoomScale="85" zoomScaleNormal="85" workbookViewId="0">
      <selection activeCell="B3" sqref="B3:C3"/>
    </sheetView>
  </sheetViews>
  <sheetFormatPr baseColWidth="10" defaultColWidth="0" defaultRowHeight="14.4" x14ac:dyDescent="0.3"/>
  <cols>
    <col min="1" max="1" width="49.77734375" customWidth="1"/>
    <col min="2" max="2" width="31.33203125" customWidth="1"/>
    <col min="3" max="3" width="90.109375" customWidth="1"/>
    <col min="4" max="16384" width="11.44140625" hidden="1"/>
  </cols>
  <sheetData>
    <row r="1" spans="1:3" ht="18" x14ac:dyDescent="0.3">
      <c r="A1" s="64" t="s">
        <v>57</v>
      </c>
      <c r="B1" s="64"/>
      <c r="C1" s="64"/>
    </row>
    <row r="2" spans="1:3" ht="15.75" customHeight="1" x14ac:dyDescent="0.3">
      <c r="A2" s="21" t="s">
        <v>38</v>
      </c>
      <c r="B2" s="53">
        <v>74476164</v>
      </c>
      <c r="C2" s="52"/>
    </row>
    <row r="3" spans="1:3" s="2" customFormat="1" x14ac:dyDescent="0.3">
      <c r="A3" s="5" t="s">
        <v>13</v>
      </c>
      <c r="B3" s="37" t="str">
        <f>'AUTOS  NOTA 322'!B2:C2</f>
        <v>11001310301520220027500</v>
      </c>
      <c r="C3" s="37"/>
    </row>
    <row r="4" spans="1:3" s="2" customFormat="1" x14ac:dyDescent="0.3">
      <c r="A4" s="5" t="s">
        <v>0</v>
      </c>
      <c r="B4" s="37" t="str">
        <f>'AUTOS  NOTA 322'!B3:C3</f>
        <v>JUZGADO QUINCE CIVIL DEL CIRCUITO DE BOGOTÁ</v>
      </c>
      <c r="C4" s="37"/>
    </row>
    <row r="5" spans="1:3" s="2" customFormat="1" x14ac:dyDescent="0.3">
      <c r="A5" s="5" t="s">
        <v>123</v>
      </c>
      <c r="B5" s="37" t="str">
        <f>'AUTOS  NOTA 322'!B5:C5</f>
        <v>ZHARICK MADARIAGA BARRIOS (HIJA DE LA VÍCTIMA)</v>
      </c>
      <c r="C5" s="37"/>
    </row>
    <row r="6" spans="1:3" s="2" customFormat="1" x14ac:dyDescent="0.3">
      <c r="A6" s="5" t="s">
        <v>1</v>
      </c>
      <c r="B6" s="37" t="str">
        <f>'AUTOS  NOTA 322'!B6:C6</f>
        <v>BETSY GABRIELA MADARIAGA FERRIN (HIJA DE LA VÍCTIMA)</v>
      </c>
      <c r="C6" s="37"/>
    </row>
    <row r="7" spans="1:3" s="2" customFormat="1" x14ac:dyDescent="0.3">
      <c r="A7" s="5" t="s">
        <v>124</v>
      </c>
      <c r="B7" s="37" t="str">
        <f>'AUTOS  NOTA 322'!B12:C12</f>
        <v>DIRECTA</v>
      </c>
      <c r="C7" s="37"/>
    </row>
    <row r="8" spans="1:3" x14ac:dyDescent="0.3">
      <c r="A8" s="21" t="s">
        <v>39</v>
      </c>
      <c r="B8" s="37" t="s">
        <v>158</v>
      </c>
      <c r="C8" s="37"/>
    </row>
    <row r="9" spans="1:3" x14ac:dyDescent="0.3">
      <c r="A9" s="21" t="s">
        <v>40</v>
      </c>
      <c r="B9" s="37" t="s">
        <v>159</v>
      </c>
      <c r="C9" s="37"/>
    </row>
    <row r="10" spans="1:3" x14ac:dyDescent="0.3">
      <c r="A10" s="21" t="s">
        <v>96</v>
      </c>
      <c r="B10" s="51"/>
      <c r="C10" s="52"/>
    </row>
    <row r="11" spans="1:3" x14ac:dyDescent="0.3">
      <c r="A11" s="21" t="s">
        <v>75</v>
      </c>
      <c r="B11" s="65" t="s">
        <v>92</v>
      </c>
      <c r="C11" s="66"/>
    </row>
    <row r="12" spans="1:3" x14ac:dyDescent="0.3">
      <c r="A12" s="21" t="s">
        <v>41</v>
      </c>
      <c r="B12" s="67">
        <v>4000000000</v>
      </c>
      <c r="C12" s="68"/>
    </row>
    <row r="13" spans="1:3" x14ac:dyDescent="0.3">
      <c r="A13" s="21" t="s">
        <v>42</v>
      </c>
      <c r="B13" s="37" t="s">
        <v>45</v>
      </c>
      <c r="C13" s="37"/>
    </row>
    <row r="14" spans="1:3" x14ac:dyDescent="0.3">
      <c r="A14" s="21" t="s">
        <v>43</v>
      </c>
      <c r="B14" s="37" t="s">
        <v>45</v>
      </c>
      <c r="C14" s="37"/>
    </row>
    <row r="15" spans="1:3" x14ac:dyDescent="0.3">
      <c r="A15" s="69" t="s">
        <v>44</v>
      </c>
      <c r="B15" s="37" t="s">
        <v>91</v>
      </c>
      <c r="C15" s="37"/>
    </row>
    <row r="16" spans="1:3" x14ac:dyDescent="0.3">
      <c r="A16" s="70"/>
      <c r="B16" s="11" t="s">
        <v>54</v>
      </c>
      <c r="C16" s="11" t="s">
        <v>29</v>
      </c>
    </row>
    <row r="17" spans="1:3" x14ac:dyDescent="0.3">
      <c r="A17" s="70"/>
      <c r="B17" s="6"/>
      <c r="C17" s="6"/>
    </row>
    <row r="18" spans="1:3" x14ac:dyDescent="0.3">
      <c r="A18" s="70"/>
      <c r="B18" s="6"/>
      <c r="C18" s="6"/>
    </row>
    <row r="19" spans="1:3" x14ac:dyDescent="0.3">
      <c r="A19" s="71"/>
      <c r="B19" s="6"/>
      <c r="C19" s="6"/>
    </row>
    <row r="20" spans="1:3" x14ac:dyDescent="0.3">
      <c r="A20" s="21" t="s">
        <v>93</v>
      </c>
      <c r="B20" s="37"/>
      <c r="C20" s="37"/>
    </row>
    <row r="21" spans="1:3" x14ac:dyDescent="0.3">
      <c r="A21" s="21" t="s">
        <v>94</v>
      </c>
      <c r="B21" s="53"/>
      <c r="C21" s="52"/>
    </row>
    <row r="22" spans="1:3" x14ac:dyDescent="0.3">
      <c r="A22" s="21" t="s">
        <v>30</v>
      </c>
      <c r="B22" s="37"/>
      <c r="C22" s="37"/>
    </row>
    <row r="23" spans="1:3" x14ac:dyDescent="0.3">
      <c r="A23" s="21" t="s">
        <v>51</v>
      </c>
      <c r="B23" s="37" t="s">
        <v>45</v>
      </c>
      <c r="C23" s="37"/>
    </row>
    <row r="24" spans="1:3" x14ac:dyDescent="0.3">
      <c r="A24" s="21" t="s">
        <v>52</v>
      </c>
      <c r="B24" s="37">
        <v>20000000</v>
      </c>
      <c r="C24" s="37"/>
    </row>
    <row r="25" spans="1:3" x14ac:dyDescent="0.3">
      <c r="A25" s="20" t="s">
        <v>53</v>
      </c>
      <c r="B25" s="37"/>
      <c r="C25" s="37"/>
    </row>
    <row r="26" spans="1:3" x14ac:dyDescent="0.3">
      <c r="A26" s="63" t="s">
        <v>79</v>
      </c>
      <c r="B26" s="63"/>
      <c r="C26" s="63"/>
    </row>
    <row r="27" spans="1:3" x14ac:dyDescent="0.3">
      <c r="A27" s="61" t="s">
        <v>50</v>
      </c>
      <c r="B27" s="62"/>
      <c r="C27" s="12"/>
    </row>
    <row r="28" spans="1:3" x14ac:dyDescent="0.3">
      <c r="A28" s="61" t="s">
        <v>49</v>
      </c>
      <c r="B28" s="62"/>
      <c r="C28" s="12"/>
    </row>
    <row r="29" spans="1:3" x14ac:dyDescent="0.3">
      <c r="A29" s="61" t="s">
        <v>48</v>
      </c>
      <c r="B29" s="62"/>
      <c r="C29" s="13"/>
    </row>
    <row r="30" spans="1:3" x14ac:dyDescent="0.3">
      <c r="A30" s="61" t="s">
        <v>27</v>
      </c>
      <c r="B30" s="62"/>
      <c r="C30" s="12" t="s">
        <v>160</v>
      </c>
    </row>
    <row r="31" spans="1:3" x14ac:dyDescent="0.3">
      <c r="A31" s="61" t="s">
        <v>28</v>
      </c>
      <c r="B31" s="62"/>
      <c r="C31" s="12"/>
    </row>
    <row r="32" spans="1:3" x14ac:dyDescent="0.3">
      <c r="A32" s="61" t="s">
        <v>116</v>
      </c>
      <c r="B32" s="62"/>
      <c r="C32" s="14"/>
    </row>
    <row r="33" spans="1:3" x14ac:dyDescent="0.3">
      <c r="A33" s="49" t="s">
        <v>47</v>
      </c>
      <c r="B33" s="50"/>
      <c r="C33" s="15"/>
    </row>
    <row r="34" spans="1:3" x14ac:dyDescent="0.3">
      <c r="A34" s="49" t="s">
        <v>55</v>
      </c>
      <c r="B34" s="50"/>
      <c r="C34" s="16"/>
    </row>
    <row r="35" spans="1:3" x14ac:dyDescent="0.3">
      <c r="A35" s="54" t="s">
        <v>118</v>
      </c>
      <c r="B35" s="55"/>
      <c r="C35" s="16"/>
    </row>
    <row r="36" spans="1:3" x14ac:dyDescent="0.3">
      <c r="A36" s="56"/>
      <c r="B36" s="57"/>
      <c r="C36" s="16"/>
    </row>
    <row r="37" spans="1:3" x14ac:dyDescent="0.3">
      <c r="A37" s="58"/>
      <c r="B37" s="59"/>
      <c r="C37" s="16"/>
    </row>
    <row r="38" spans="1:3" x14ac:dyDescent="0.3">
      <c r="A38" s="60" t="s">
        <v>115</v>
      </c>
      <c r="B38" s="60"/>
      <c r="C38" s="60"/>
    </row>
    <row r="39" spans="1:3" x14ac:dyDescent="0.3">
      <c r="A39" s="18" t="s">
        <v>110</v>
      </c>
      <c r="B39" s="19"/>
      <c r="C39" s="16"/>
    </row>
    <row r="40" spans="1:3" x14ac:dyDescent="0.3">
      <c r="A40" s="49" t="s">
        <v>107</v>
      </c>
      <c r="B40" s="50"/>
      <c r="C40" s="16"/>
    </row>
    <row r="41" spans="1:3" x14ac:dyDescent="0.3">
      <c r="A41" s="49" t="s">
        <v>109</v>
      </c>
      <c r="B41" s="50"/>
      <c r="C41" s="16"/>
    </row>
    <row r="42" spans="1:3" x14ac:dyDescent="0.3">
      <c r="A42" s="18" t="s">
        <v>108</v>
      </c>
      <c r="B42" s="19"/>
      <c r="C42" s="16"/>
    </row>
    <row r="43" spans="1:3" x14ac:dyDescent="0.3">
      <c r="A43" s="18" t="s">
        <v>111</v>
      </c>
      <c r="B43" s="19"/>
      <c r="C43" s="16"/>
    </row>
    <row r="44" spans="1:3" x14ac:dyDescent="0.3">
      <c r="A44" s="49" t="s">
        <v>112</v>
      </c>
      <c r="B44" s="50"/>
      <c r="C44" s="16"/>
    </row>
    <row r="45" spans="1:3" x14ac:dyDescent="0.3">
      <c r="A45" s="18" t="s">
        <v>113</v>
      </c>
      <c r="B45" s="17"/>
      <c r="C45" s="16"/>
    </row>
    <row r="46" spans="1:3" x14ac:dyDescent="0.3">
      <c r="A46" s="49" t="s">
        <v>114</v>
      </c>
      <c r="B46" s="50"/>
      <c r="C46" s="16"/>
    </row>
    <row r="47" spans="1:3" x14ac:dyDescent="0.3">
      <c r="A47" s="49" t="s">
        <v>117</v>
      </c>
      <c r="B47" s="50"/>
      <c r="C47" s="16"/>
    </row>
    <row r="48" spans="1:3" x14ac:dyDescent="0.3">
      <c r="A48" s="49" t="s">
        <v>118</v>
      </c>
      <c r="B48" s="50"/>
      <c r="C48" s="16"/>
    </row>
  </sheetData>
  <mergeCells count="39">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 ref="A34:B34"/>
    <mergeCell ref="B23:C23"/>
    <mergeCell ref="B24:C24"/>
    <mergeCell ref="B25:C25"/>
    <mergeCell ref="A26:C26"/>
    <mergeCell ref="A27:B27"/>
    <mergeCell ref="A28:B28"/>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B15:C15</xm:sqref>
        </x14:dataValidation>
        <x14:dataValidation type="list" allowBlank="1" showInputMessage="1" showErrorMessage="1" xr:uid="{1ADD4A4E-5643-4A93-B80E-D96E7840C2C3}">
          <x14:formula1>
            <xm:f>Hoja2!$B$1:$B$2</xm:f>
          </x14:formula1>
          <xm:sqref>B25:C25 B13:C14 B20:C21 B23:C23</xm:sqref>
        </x14:dataValidation>
        <x14:dataValidation type="list" allowBlank="1" showInputMessage="1" showErrorMessage="1" xr:uid="{78881ADD-F402-405C-A447-4F5306B17914}">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6"/>
  <sheetViews>
    <sheetView tabSelected="1" topLeftCell="A35" workbookViewId="0">
      <selection activeCell="A35" sqref="A35"/>
    </sheetView>
  </sheetViews>
  <sheetFormatPr baseColWidth="10" defaultColWidth="0" defaultRowHeight="14.4" x14ac:dyDescent="0.3"/>
  <cols>
    <col min="1" max="1" width="41.77734375" customWidth="1"/>
    <col min="2" max="2" width="30.44140625" customWidth="1"/>
    <col min="3" max="3" width="54.77734375" customWidth="1"/>
    <col min="4" max="8" width="11.44140625" hidden="1" customWidth="1"/>
    <col min="9" max="9" width="12" hidden="1" customWidth="1"/>
    <col min="10" max="16384" width="11.44140625" hidden="1"/>
  </cols>
  <sheetData>
    <row r="1" spans="1:3" ht="18" x14ac:dyDescent="0.3">
      <c r="A1" s="64" t="s">
        <v>60</v>
      </c>
      <c r="B1" s="64"/>
      <c r="C1" s="64"/>
    </row>
    <row r="2" spans="1:3" x14ac:dyDescent="0.3">
      <c r="A2" s="21" t="s">
        <v>38</v>
      </c>
      <c r="B2" s="39" t="s">
        <v>161</v>
      </c>
      <c r="C2" s="40"/>
    </row>
    <row r="3" spans="1:3" x14ac:dyDescent="0.3">
      <c r="A3" s="5" t="s">
        <v>13</v>
      </c>
      <c r="B3" s="37" t="str">
        <f>'[2]AUTOS  NOTA 322'!B2:C2</f>
        <v>11001310301520220027500</v>
      </c>
      <c r="C3" s="37"/>
    </row>
    <row r="4" spans="1:3" x14ac:dyDescent="0.3">
      <c r="A4" s="5" t="s">
        <v>0</v>
      </c>
      <c r="B4" s="37" t="str">
        <f>'[2]AUTOS  NOTA 322'!B3:C3</f>
        <v>JUZGADO QUINCE CIVIL DEL CIRCUITO DE BOGOTÁ</v>
      </c>
      <c r="C4" s="37"/>
    </row>
    <row r="5" spans="1:3" x14ac:dyDescent="0.3">
      <c r="A5" s="5" t="s">
        <v>129</v>
      </c>
      <c r="B5" s="39" t="s">
        <v>133</v>
      </c>
      <c r="C5" s="40"/>
    </row>
    <row r="6" spans="1:3" x14ac:dyDescent="0.3">
      <c r="A6" s="5" t="s">
        <v>129</v>
      </c>
      <c r="B6" s="39" t="s">
        <v>134</v>
      </c>
      <c r="C6" s="40"/>
    </row>
    <row r="7" spans="1:3" x14ac:dyDescent="0.3">
      <c r="A7" s="5" t="s">
        <v>129</v>
      </c>
      <c r="B7" s="39" t="s">
        <v>135</v>
      </c>
      <c r="C7" s="40"/>
    </row>
    <row r="8" spans="1:3" x14ac:dyDescent="0.3">
      <c r="A8" s="5" t="s">
        <v>129</v>
      </c>
      <c r="B8" s="39" t="s">
        <v>136</v>
      </c>
      <c r="C8" s="40"/>
    </row>
    <row r="9" spans="1:3" x14ac:dyDescent="0.3">
      <c r="A9" s="5" t="s">
        <v>129</v>
      </c>
      <c r="B9" s="39" t="s">
        <v>162</v>
      </c>
      <c r="C9" s="40"/>
    </row>
    <row r="10" spans="1:3" x14ac:dyDescent="0.3">
      <c r="A10" s="5" t="s">
        <v>123</v>
      </c>
      <c r="B10" s="39" t="s">
        <v>138</v>
      </c>
      <c r="C10" s="40"/>
    </row>
    <row r="11" spans="1:3" x14ac:dyDescent="0.3">
      <c r="A11" s="5" t="s">
        <v>123</v>
      </c>
      <c r="B11" s="39" t="s">
        <v>163</v>
      </c>
      <c r="C11" s="40"/>
    </row>
    <row r="12" spans="1:3" x14ac:dyDescent="0.3">
      <c r="A12" s="5" t="s">
        <v>123</v>
      </c>
      <c r="B12" s="39" t="s">
        <v>130</v>
      </c>
      <c r="C12" s="40"/>
    </row>
    <row r="13" spans="1:3" x14ac:dyDescent="0.3">
      <c r="A13" s="5" t="s">
        <v>124</v>
      </c>
      <c r="B13" s="37" t="str">
        <f>'[2]AUTOS  NOTA 322'!B12:C12</f>
        <v>DIRECTA</v>
      </c>
      <c r="C13" s="37"/>
    </row>
    <row r="14" spans="1:3" ht="28.8" x14ac:dyDescent="0.3">
      <c r="A14" s="5" t="s">
        <v>63</v>
      </c>
      <c r="B14" s="76">
        <f>SUM(C16,C17,C19,C20,C22)</f>
        <v>721350000</v>
      </c>
      <c r="C14" s="77"/>
    </row>
    <row r="15" spans="1:3" x14ac:dyDescent="0.3">
      <c r="A15" s="78" t="s">
        <v>64</v>
      </c>
      <c r="B15" s="74" t="s">
        <v>65</v>
      </c>
      <c r="C15" s="75"/>
    </row>
    <row r="16" spans="1:3" x14ac:dyDescent="0.3">
      <c r="A16" s="78"/>
      <c r="B16" s="6" t="s">
        <v>164</v>
      </c>
      <c r="C16" s="33">
        <v>10130000</v>
      </c>
    </row>
    <row r="17" spans="1:9" x14ac:dyDescent="0.3">
      <c r="A17" s="78"/>
      <c r="B17" s="6" t="s">
        <v>165</v>
      </c>
      <c r="C17" s="33">
        <v>15220000</v>
      </c>
    </row>
    <row r="18" spans="1:9" x14ac:dyDescent="0.3">
      <c r="A18" s="78"/>
      <c r="B18" s="74" t="s">
        <v>66</v>
      </c>
      <c r="C18" s="75"/>
    </row>
    <row r="19" spans="1:9" x14ac:dyDescent="0.3">
      <c r="A19" s="78"/>
      <c r="B19" s="6" t="s">
        <v>166</v>
      </c>
      <c r="C19" s="33">
        <v>580000000</v>
      </c>
    </row>
    <row r="20" spans="1:9" x14ac:dyDescent="0.3">
      <c r="A20" s="78"/>
      <c r="B20" s="6" t="s">
        <v>167</v>
      </c>
      <c r="C20" s="33">
        <v>116000000</v>
      </c>
      <c r="E20" t="s">
        <v>74</v>
      </c>
      <c r="F20" s="24">
        <v>0.7</v>
      </c>
    </row>
    <row r="21" spans="1:9" x14ac:dyDescent="0.3">
      <c r="A21" s="78"/>
      <c r="B21" s="74" t="s">
        <v>122</v>
      </c>
      <c r="C21" s="75"/>
      <c r="E21" t="s">
        <v>73</v>
      </c>
      <c r="F21" s="25">
        <v>0.3</v>
      </c>
      <c r="I21" s="27"/>
    </row>
    <row r="22" spans="1:9" x14ac:dyDescent="0.3">
      <c r="A22" s="78"/>
      <c r="B22" s="6"/>
      <c r="C22" s="23"/>
      <c r="F22" s="28"/>
      <c r="I22" s="27"/>
    </row>
    <row r="23" spans="1:9" ht="23.25" customHeight="1" x14ac:dyDescent="0.3">
      <c r="A23" s="7" t="s">
        <v>61</v>
      </c>
      <c r="B23" s="53" t="s">
        <v>74</v>
      </c>
      <c r="C23" s="52"/>
    </row>
    <row r="24" spans="1:9" ht="397.05" customHeight="1" x14ac:dyDescent="0.3">
      <c r="A24" s="5" t="s">
        <v>62</v>
      </c>
      <c r="B24" s="84" t="s">
        <v>169</v>
      </c>
      <c r="C24" s="85"/>
    </row>
    <row r="25" spans="1:9" ht="15" customHeight="1" x14ac:dyDescent="0.3">
      <c r="A25" s="22" t="s">
        <v>67</v>
      </c>
      <c r="B25" s="86">
        <f>SUM(C27:C28,C30:C31,C33)</f>
        <v>78694800</v>
      </c>
      <c r="C25" s="86"/>
    </row>
    <row r="26" spans="1:9" x14ac:dyDescent="0.3">
      <c r="A26" s="7" t="s">
        <v>68</v>
      </c>
      <c r="B26" s="82" t="s">
        <v>65</v>
      </c>
      <c r="C26" s="83"/>
    </row>
    <row r="27" spans="1:9" x14ac:dyDescent="0.3">
      <c r="A27" s="72"/>
      <c r="B27" s="6" t="s">
        <v>164</v>
      </c>
      <c r="C27" s="8">
        <v>7774800</v>
      </c>
    </row>
    <row r="28" spans="1:9" x14ac:dyDescent="0.3">
      <c r="A28" s="73"/>
      <c r="B28" s="6" t="s">
        <v>165</v>
      </c>
      <c r="C28" s="8">
        <v>1320000</v>
      </c>
    </row>
    <row r="29" spans="1:9" x14ac:dyDescent="0.3">
      <c r="A29" s="73"/>
      <c r="B29" s="74" t="s">
        <v>66</v>
      </c>
      <c r="C29" s="75"/>
    </row>
    <row r="30" spans="1:9" x14ac:dyDescent="0.3">
      <c r="A30" s="73"/>
      <c r="B30" s="6" t="s">
        <v>166</v>
      </c>
      <c r="C30" s="8">
        <v>58000000</v>
      </c>
    </row>
    <row r="31" spans="1:9" x14ac:dyDescent="0.3">
      <c r="A31" s="73"/>
      <c r="B31" s="6" t="s">
        <v>167</v>
      </c>
      <c r="C31" s="8">
        <v>11600000</v>
      </c>
    </row>
    <row r="32" spans="1:9" x14ac:dyDescent="0.3">
      <c r="A32" s="73"/>
      <c r="B32" s="74" t="s">
        <v>122</v>
      </c>
      <c r="C32" s="75"/>
    </row>
    <row r="33" spans="1:3" x14ac:dyDescent="0.3">
      <c r="A33" s="73"/>
      <c r="B33" s="6"/>
      <c r="C33" s="8">
        <v>0</v>
      </c>
    </row>
    <row r="34" spans="1:3" x14ac:dyDescent="0.3">
      <c r="A34" s="26" t="s">
        <v>119</v>
      </c>
      <c r="B34" s="79">
        <f>IFERROR(B25*(VLOOKUP(B23,E20:F22,2,0)),16666)</f>
        <v>55086360</v>
      </c>
      <c r="C34" s="68"/>
    </row>
    <row r="35" spans="1:3" ht="409.05" customHeight="1" x14ac:dyDescent="0.3">
      <c r="A35" s="5" t="s">
        <v>69</v>
      </c>
      <c r="B35" s="61" t="s">
        <v>168</v>
      </c>
      <c r="C35" s="40"/>
    </row>
    <row r="36" spans="1:3" ht="405" customHeight="1" x14ac:dyDescent="0.3">
      <c r="A36" s="5" t="s">
        <v>70</v>
      </c>
      <c r="B36" s="80" t="s">
        <v>172</v>
      </c>
      <c r="C36" s="81"/>
    </row>
  </sheetData>
  <mergeCells count="28">
    <mergeCell ref="B21:C21"/>
    <mergeCell ref="B34:C34"/>
    <mergeCell ref="B35:C35"/>
    <mergeCell ref="B36:C36"/>
    <mergeCell ref="B9:C9"/>
    <mergeCell ref="B12:C12"/>
    <mergeCell ref="B29:C29"/>
    <mergeCell ref="B26:C26"/>
    <mergeCell ref="B18:C18"/>
    <mergeCell ref="B23:C23"/>
    <mergeCell ref="B24:C24"/>
    <mergeCell ref="B25:C25"/>
    <mergeCell ref="A27:A33"/>
    <mergeCell ref="B32:C32"/>
    <mergeCell ref="B8:C8"/>
    <mergeCell ref="A1:C1"/>
    <mergeCell ref="B2:C2"/>
    <mergeCell ref="B15:C15"/>
    <mergeCell ref="B3:C3"/>
    <mergeCell ref="B4:C4"/>
    <mergeCell ref="B5:C5"/>
    <mergeCell ref="B6:C6"/>
    <mergeCell ref="B7:C7"/>
    <mergeCell ref="B10:C10"/>
    <mergeCell ref="B11:C11"/>
    <mergeCell ref="B13:C13"/>
    <mergeCell ref="B14:C14"/>
    <mergeCell ref="A15:A22"/>
  </mergeCells>
  <pageMargins left="0.7" right="0.7" top="0.75" bottom="0.75" header="0.3" footer="0.3"/>
  <pageSetup orientation="portrait" r:id="rId1"/>
  <headerFooter>
    <oddHeader>&amp;C&amp;"Calibri"&amp;10&amp;K000000 Internal&amp;1#_x000D_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7" sqref="B7:C7"/>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4" t="s">
        <v>71</v>
      </c>
      <c r="B1" s="64"/>
      <c r="C1" s="64"/>
    </row>
    <row r="2" spans="1:3" x14ac:dyDescent="0.3">
      <c r="A2" s="21" t="s">
        <v>38</v>
      </c>
      <c r="B2" s="53"/>
      <c r="C2" s="52"/>
    </row>
    <row r="3" spans="1:3" x14ac:dyDescent="0.3">
      <c r="A3" s="5" t="s">
        <v>13</v>
      </c>
      <c r="B3" s="37" t="str">
        <f>'AUTOS  NOTA 322'!B2:C2</f>
        <v>11001310301520220027500</v>
      </c>
      <c r="C3" s="37"/>
    </row>
    <row r="4" spans="1:3" x14ac:dyDescent="0.3">
      <c r="A4" s="5" t="s">
        <v>0</v>
      </c>
      <c r="B4" s="37" t="str">
        <f>'AUTOS  NOTA 322'!B3:C3</f>
        <v>JUZGADO QUINCE CIVIL DEL CIRCUITO DE BOGOTÁ</v>
      </c>
      <c r="C4" s="37"/>
    </row>
    <row r="5" spans="1:3" x14ac:dyDescent="0.3">
      <c r="A5" s="5" t="s">
        <v>123</v>
      </c>
      <c r="B5" s="37" t="str">
        <f>'AUTOS  NOTA 322'!B5:C5</f>
        <v>ZHARICK MADARIAGA BARRIOS (HIJA DE LA VÍCTIMA)</v>
      </c>
      <c r="C5" s="37"/>
    </row>
    <row r="6" spans="1:3" x14ac:dyDescent="0.3">
      <c r="A6" s="5" t="s">
        <v>1</v>
      </c>
      <c r="B6" s="37" t="str">
        <f>'AUTOS  NOTA 322'!B6:C6</f>
        <v>BETSY GABRIELA MADARIAGA FERRIN (HIJA DE LA VÍCTIMA)</v>
      </c>
      <c r="C6" s="37"/>
    </row>
    <row r="7" spans="1:3" x14ac:dyDescent="0.3">
      <c r="A7" s="5" t="s">
        <v>124</v>
      </c>
      <c r="B7" s="37" t="str">
        <f>'AUTOS  NOTA 322'!B12:C12</f>
        <v>DIRECTA</v>
      </c>
      <c r="C7" s="37"/>
    </row>
    <row r="8" spans="1:3" x14ac:dyDescent="0.3">
      <c r="A8" s="7" t="s">
        <v>61</v>
      </c>
      <c r="B8" s="37"/>
      <c r="C8" s="37"/>
    </row>
    <row r="9" spans="1:3" x14ac:dyDescent="0.3">
      <c r="A9" s="7" t="s">
        <v>68</v>
      </c>
      <c r="B9" s="88">
        <v>5000000</v>
      </c>
      <c r="C9" s="88"/>
    </row>
    <row r="10" spans="1:3" x14ac:dyDescent="0.3">
      <c r="A10" s="7" t="s">
        <v>80</v>
      </c>
      <c r="B10" s="37"/>
      <c r="C10" s="37"/>
    </row>
    <row r="11" spans="1:3" ht="28.8" x14ac:dyDescent="0.3">
      <c r="A11" s="7" t="s">
        <v>121</v>
      </c>
      <c r="B11" s="87"/>
      <c r="C11" s="87"/>
    </row>
    <row r="12" spans="1:3" ht="43.2" x14ac:dyDescent="0.3">
      <c r="A12" s="5" t="s">
        <v>82</v>
      </c>
      <c r="B12" s="37"/>
      <c r="C12" s="37"/>
    </row>
    <row r="13" spans="1:3" ht="43.2" x14ac:dyDescent="0.3">
      <c r="A13" s="5" t="s">
        <v>83</v>
      </c>
      <c r="B13" s="37"/>
      <c r="C13" s="37"/>
    </row>
    <row r="14" spans="1:3" x14ac:dyDescent="0.3">
      <c r="A14" s="5" t="s">
        <v>84</v>
      </c>
      <c r="B14" s="6"/>
      <c r="C14" s="6"/>
    </row>
    <row r="15" spans="1:3" x14ac:dyDescent="0.3">
      <c r="A15" s="7" t="s">
        <v>81</v>
      </c>
      <c r="B15" s="37"/>
      <c r="C15" s="37"/>
    </row>
    <row r="16" spans="1:3" x14ac:dyDescent="0.3">
      <c r="A16" s="6" t="s">
        <v>120</v>
      </c>
      <c r="B16" s="87"/>
      <c r="C16" s="87"/>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4140625" defaultRowHeight="14.4" x14ac:dyDescent="0.3"/>
  <cols>
    <col min="4" max="4" width="20.109375" bestFit="1" customWidth="1"/>
    <col min="5" max="5" width="42.77734375" bestFit="1" customWidth="1"/>
  </cols>
  <sheetData>
    <row r="1" spans="1:9" x14ac:dyDescent="0.3">
      <c r="A1" s="10" t="s">
        <v>75</v>
      </c>
      <c r="B1" t="s">
        <v>45</v>
      </c>
      <c r="C1" s="10" t="s">
        <v>44</v>
      </c>
      <c r="D1" s="10" t="s">
        <v>76</v>
      </c>
      <c r="E1" s="3" t="s">
        <v>30</v>
      </c>
      <c r="F1" s="2" t="s">
        <v>74</v>
      </c>
      <c r="G1" s="4">
        <v>0</v>
      </c>
      <c r="H1" t="s">
        <v>21</v>
      </c>
      <c r="I1" t="s">
        <v>101</v>
      </c>
    </row>
    <row r="2" spans="1:9" x14ac:dyDescent="0.3">
      <c r="A2" t="s">
        <v>85</v>
      </c>
      <c r="B2" t="s">
        <v>46</v>
      </c>
      <c r="C2" t="s">
        <v>89</v>
      </c>
      <c r="D2" s="2" t="s">
        <v>77</v>
      </c>
      <c r="E2" s="1" t="s">
        <v>33</v>
      </c>
      <c r="F2" s="2" t="s">
        <v>72</v>
      </c>
      <c r="G2" s="4">
        <v>0.7</v>
      </c>
      <c r="H2" t="s">
        <v>97</v>
      </c>
      <c r="I2" t="s">
        <v>102</v>
      </c>
    </row>
    <row r="3" spans="1:9" x14ac:dyDescent="0.3">
      <c r="A3" t="s">
        <v>86</v>
      </c>
      <c r="C3" t="s">
        <v>90</v>
      </c>
      <c r="D3" s="2" t="s">
        <v>78</v>
      </c>
      <c r="E3" s="1" t="s">
        <v>34</v>
      </c>
      <c r="F3" s="2" t="s">
        <v>73</v>
      </c>
      <c r="G3" s="4">
        <v>0.3</v>
      </c>
      <c r="H3" t="s">
        <v>98</v>
      </c>
      <c r="I3" t="s">
        <v>103</v>
      </c>
    </row>
    <row r="4" spans="1:9" x14ac:dyDescent="0.3">
      <c r="A4" t="s">
        <v>87</v>
      </c>
      <c r="C4" t="s">
        <v>91</v>
      </c>
      <c r="E4" s="1" t="s">
        <v>35</v>
      </c>
      <c r="H4" t="s">
        <v>99</v>
      </c>
      <c r="I4" t="s">
        <v>104</v>
      </c>
    </row>
    <row r="5" spans="1:9" x14ac:dyDescent="0.3">
      <c r="A5" t="s">
        <v>88</v>
      </c>
      <c r="E5" s="1" t="s">
        <v>31</v>
      </c>
      <c r="H5" t="s">
        <v>100</v>
      </c>
      <c r="I5" t="s">
        <v>105</v>
      </c>
    </row>
    <row r="6" spans="1:9" x14ac:dyDescent="0.3">
      <c r="E6" s="1" t="s">
        <v>32</v>
      </c>
      <c r="I6" t="s">
        <v>106</v>
      </c>
    </row>
    <row r="7" spans="1:9" x14ac:dyDescent="0.3">
      <c r="E7" s="1" t="s">
        <v>37</v>
      </c>
    </row>
    <row r="8" spans="1:9" x14ac:dyDescent="0.3">
      <c r="E8" s="1" t="s">
        <v>36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TIFFANY DEL PILAR  CASTAÑO TORRES</cp:lastModifiedBy>
  <dcterms:created xsi:type="dcterms:W3CDTF">2020-12-07T14:41:17Z</dcterms:created>
  <dcterms:modified xsi:type="dcterms:W3CDTF">2024-05-24T20:26:17Z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2023-04-28T17:00:42Z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603a8ae8-3074-4367-8147-b7eac7578808</vt:lpwstr>
  </property>
  <property fmtid="{D5CDD505-2E9C-101B-9397-08002B2CF9AE}" pid="28" name="MSIP_Label_863bc15e-e7bf-41c1-bdb3-03882d8a2e2c_ContentBits">
    <vt:lpwstr>1</vt:lpwstr>
  </property>
</Properties>
</file>