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uana\Downloads\"/>
    </mc:Choice>
  </mc:AlternateContent>
  <xr:revisionPtr revIDLastSave="0" documentId="13_ncr:1_{C862DC6B-BD05-47FB-9AAC-9EE021E89CF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ndyBet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" l="1"/>
  <c r="I41" i="2"/>
  <c r="I40" i="2"/>
  <c r="I39" i="2"/>
  <c r="I38" i="2"/>
  <c r="I37" i="2"/>
  <c r="I36" i="2"/>
  <c r="E35" i="2"/>
  <c r="G35" i="2" s="1"/>
  <c r="H35" i="2" s="1"/>
  <c r="I35" i="2" s="1"/>
  <c r="E34" i="2"/>
  <c r="G34" i="2" s="1"/>
  <c r="H34" i="2" s="1"/>
  <c r="I34" i="2" s="1"/>
  <c r="E33" i="2"/>
  <c r="G33" i="2" s="1"/>
  <c r="H33" i="2" s="1"/>
  <c r="I33" i="2" s="1"/>
  <c r="E32" i="2"/>
  <c r="G32" i="2" s="1"/>
  <c r="H32" i="2" s="1"/>
  <c r="I32" i="2" s="1"/>
  <c r="E31" i="2"/>
  <c r="G31" i="2" s="1"/>
  <c r="H31" i="2" s="1"/>
  <c r="I31" i="2" s="1"/>
  <c r="E30" i="2"/>
  <c r="G30" i="2" s="1"/>
  <c r="H30" i="2" s="1"/>
  <c r="I30" i="2" s="1"/>
  <c r="E29" i="2"/>
  <c r="G29" i="2" s="1"/>
  <c r="H29" i="2" s="1"/>
  <c r="I29" i="2" s="1"/>
  <c r="E28" i="2"/>
  <c r="G28" i="2" s="1"/>
  <c r="H28" i="2" s="1"/>
  <c r="I28" i="2" s="1"/>
  <c r="E27" i="2"/>
  <c r="G27" i="2" s="1"/>
  <c r="H27" i="2" s="1"/>
  <c r="I27" i="2" s="1"/>
  <c r="E26" i="2"/>
  <c r="G26" i="2" s="1"/>
  <c r="H26" i="2" s="1"/>
  <c r="I26" i="2" s="1"/>
  <c r="E25" i="2"/>
  <c r="G25" i="2" s="1"/>
  <c r="H25" i="2" s="1"/>
  <c r="I25" i="2" s="1"/>
  <c r="E24" i="2"/>
  <c r="G24" i="2" s="1"/>
  <c r="H24" i="2" s="1"/>
  <c r="I24" i="2" s="1"/>
  <c r="E23" i="2"/>
  <c r="G23" i="2" s="1"/>
  <c r="H23" i="2" s="1"/>
  <c r="I23" i="2" s="1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10" i="2"/>
  <c r="H10" i="2" s="1"/>
  <c r="I10" i="2" s="1"/>
  <c r="G9" i="2"/>
  <c r="H9" i="2" s="1"/>
  <c r="I9" i="2" s="1"/>
  <c r="G8" i="2"/>
  <c r="H8" i="2" s="1"/>
  <c r="I8" i="2" s="1"/>
  <c r="G7" i="2"/>
  <c r="H7" i="2" s="1"/>
  <c r="I7" i="2" s="1"/>
  <c r="G6" i="2"/>
  <c r="H6" i="2" s="1"/>
  <c r="I6" i="2" s="1"/>
  <c r="G5" i="2"/>
  <c r="H5" i="2" s="1"/>
  <c r="I5" i="2" s="1"/>
  <c r="I43" i="2" l="1"/>
</calcChain>
</file>

<file path=xl/sharedStrings.xml><?xml version="1.0" encoding="utf-8"?>
<sst xmlns="http://schemas.openxmlformats.org/spreadsheetml/2006/main" count="50" uniqueCount="50">
  <si>
    <t>Fecha</t>
  </si>
  <si>
    <t>Capital</t>
  </si>
  <si>
    <t>% Interes</t>
  </si>
  <si>
    <t>Dias</t>
  </si>
  <si>
    <t>INT C.Co</t>
  </si>
  <si>
    <t>Interes diario</t>
  </si>
  <si>
    <t>TOTAL</t>
  </si>
  <si>
    <t>R0804</t>
  </si>
  <si>
    <t>R0931</t>
  </si>
  <si>
    <t>R1095</t>
  </si>
  <si>
    <t>R1259</t>
  </si>
  <si>
    <t>R1405</t>
  </si>
  <si>
    <t>R1597</t>
  </si>
  <si>
    <t>R0143</t>
  </si>
  <si>
    <t>R0256</t>
  </si>
  <si>
    <t>R0382</t>
  </si>
  <si>
    <t>R0498</t>
  </si>
  <si>
    <t>R0617</t>
  </si>
  <si>
    <t>R0801</t>
  </si>
  <si>
    <t>R0973</t>
  </si>
  <si>
    <t>R1126</t>
  </si>
  <si>
    <t>R1327</t>
  </si>
  <si>
    <t>R1537</t>
  </si>
  <si>
    <t>R1715</t>
  </si>
  <si>
    <t>R1968</t>
  </si>
  <si>
    <t>R0100</t>
  </si>
  <si>
    <t>R0236</t>
  </si>
  <si>
    <t>R0472</t>
  </si>
  <si>
    <t>R0606</t>
  </si>
  <si>
    <t>R0766</t>
  </si>
  <si>
    <t>Intereses</t>
  </si>
  <si>
    <t>Total</t>
  </si>
  <si>
    <t>Resolución</t>
  </si>
  <si>
    <t xml:space="preserve">Capital </t>
  </si>
  <si>
    <t>R1090</t>
  </si>
  <si>
    <t>R0945</t>
  </si>
  <si>
    <t>R1328</t>
  </si>
  <si>
    <t>R1520</t>
  </si>
  <si>
    <t>R1081</t>
  </si>
  <si>
    <t>R2075</t>
  </si>
  <si>
    <t xml:space="preserve">LIQUIDADOR - INTERESES SUPER FINANCIERA </t>
  </si>
  <si>
    <t>R0151</t>
  </si>
  <si>
    <t>R2331</t>
  </si>
  <si>
    <t>R0400</t>
  </si>
  <si>
    <t>R0598</t>
  </si>
  <si>
    <t>R0599</t>
  </si>
  <si>
    <t>R1143</t>
  </si>
  <si>
    <t>R1144</t>
  </si>
  <si>
    <t>R705</t>
  </si>
  <si>
    <t>00.7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</si>
</sst>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5" formatCode="[$$ -240A]* #,##0.00"/>
    <numFmt numFmtId="166" formatCode="_-&quot;$&quot;* #,##0_-;\-&quot;$&quot;* #,##0_-;_-&quot;$&quot;* &quot;-&quot;_-;_-@_-"/>
    <numFmt numFmtId="167" formatCode="0.0000"/>
    <numFmt numFmtId="168" formatCode="0.000"/>
    <numFmt numFmtId="171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17" fontId="5" fillId="0" borderId="1" xfId="0" applyNumberFormat="1" applyFont="1" applyBorder="1" applyAlignment="1">
      <alignment horizontal="center" vertical="center" readingOrder="1"/>
    </xf>
    <xf numFmtId="2" fontId="5" fillId="0" borderId="1" xfId="0" applyNumberFormat="1" applyFont="1" applyBorder="1" applyAlignment="1">
      <alignment horizontal="center" vertical="center" readingOrder="1"/>
    </xf>
    <xf numFmtId="3" fontId="5" fillId="0" borderId="1" xfId="0" applyNumberFormat="1" applyFont="1" applyBorder="1" applyAlignment="1">
      <alignment horizontal="center" vertical="center" readingOrder="1"/>
    </xf>
    <xf numFmtId="165" fontId="5" fillId="0" borderId="1" xfId="0" applyNumberFormat="1" applyFont="1" applyBorder="1" applyAlignment="1">
      <alignment horizontal="center" vertical="center" readingOrder="1"/>
    </xf>
    <xf numFmtId="166" fontId="5" fillId="0" borderId="1" xfId="0" applyNumberFormat="1" applyFont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 vertical="center" readingOrder="1"/>
    </xf>
    <xf numFmtId="167" fontId="5" fillId="0" borderId="1" xfId="0" applyNumberFormat="1" applyFont="1" applyBorder="1" applyAlignment="1">
      <alignment horizontal="center" vertical="center" readingOrder="1"/>
    </xf>
    <xf numFmtId="168" fontId="5" fillId="0" borderId="1" xfId="0" applyNumberFormat="1" applyFont="1" applyBorder="1" applyAlignment="1">
      <alignment horizontal="center" vertical="center" readingOrder="1"/>
    </xf>
    <xf numFmtId="17" fontId="5" fillId="0" borderId="2" xfId="0" applyNumberFormat="1" applyFont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 wrapText="1" readingOrder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44" fontId="5" fillId="2" borderId="1" xfId="1" applyFont="1" applyFill="1" applyBorder="1" applyAlignment="1">
      <alignment horizontal="center" vertical="center" wrapText="1" readingOrder="1"/>
    </xf>
    <xf numFmtId="171" fontId="5" fillId="2" borderId="1" xfId="1" applyNumberFormat="1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DCDFD"/>
      <color rgb="FFCCF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1D7B-713A-49A7-BA25-F062E0CCB2BC}">
  <dimension ref="B2:I43"/>
  <sheetViews>
    <sheetView tabSelected="1" workbookViewId="0">
      <selection activeCell="J42" sqref="J42"/>
    </sheetView>
  </sheetViews>
  <sheetFormatPr baseColWidth="10" defaultRowHeight="14.4" x14ac:dyDescent="0.3"/>
  <cols>
    <col min="3" max="3" width="14.21875" customWidth="1"/>
    <col min="9" max="9" width="16.109375" customWidth="1"/>
  </cols>
  <sheetData>
    <row r="2" spans="2:9" x14ac:dyDescent="0.3">
      <c r="B2" s="18" t="s">
        <v>40</v>
      </c>
      <c r="C2" s="19"/>
      <c r="D2" s="19"/>
      <c r="E2" s="19"/>
      <c r="F2" s="19"/>
      <c r="G2" s="19"/>
      <c r="H2" s="19"/>
      <c r="I2" s="19"/>
    </row>
    <row r="3" spans="2:9" ht="26.4" x14ac:dyDescent="0.3">
      <c r="B3" s="13" t="s">
        <v>0</v>
      </c>
      <c r="C3" s="13" t="s">
        <v>1</v>
      </c>
      <c r="D3" s="13" t="s">
        <v>32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</row>
    <row r="4" spans="2:9" x14ac:dyDescent="0.3">
      <c r="B4" s="20">
        <v>44378</v>
      </c>
      <c r="C4" s="21">
        <v>26155606</v>
      </c>
      <c r="D4" s="22" t="s">
        <v>48</v>
      </c>
      <c r="E4" s="22">
        <v>1.45</v>
      </c>
      <c r="F4" s="22">
        <v>21</v>
      </c>
      <c r="G4" s="23">
        <v>2.17</v>
      </c>
      <c r="H4" s="22" t="s">
        <v>49</v>
      </c>
      <c r="I4" s="24">
        <v>403454</v>
      </c>
    </row>
    <row r="5" spans="2:9" x14ac:dyDescent="0.3">
      <c r="B5" s="3">
        <v>44409</v>
      </c>
      <c r="C5" s="21">
        <v>26155606</v>
      </c>
      <c r="D5" s="1" t="s">
        <v>7</v>
      </c>
      <c r="E5" s="4">
        <v>1.4454916666666666</v>
      </c>
      <c r="F5" s="5">
        <v>31</v>
      </c>
      <c r="G5" s="6">
        <f t="shared" ref="G5:G35" si="0">(E5*1.5)</f>
        <v>2.1682375</v>
      </c>
      <c r="H5" s="4">
        <f t="shared" ref="H5:H18" si="1">(G5/30)</f>
        <v>7.2274583333333337E-2</v>
      </c>
      <c r="I5" s="7">
        <f t="shared" ref="I5:I40" si="2">((C5*(H5%*F5)))</f>
        <v>586019.51289905829</v>
      </c>
    </row>
    <row r="6" spans="2:9" x14ac:dyDescent="0.3">
      <c r="B6" s="3">
        <v>44440</v>
      </c>
      <c r="C6" s="21">
        <v>26155606</v>
      </c>
      <c r="D6" s="1" t="s">
        <v>8</v>
      </c>
      <c r="E6" s="4">
        <v>1.4415916666666666</v>
      </c>
      <c r="F6" s="5">
        <v>30</v>
      </c>
      <c r="G6" s="6">
        <f t="shared" si="0"/>
        <v>2.1623874999999999</v>
      </c>
      <c r="H6" s="4">
        <f t="shared" si="1"/>
        <v>7.2079583333333336E-2</v>
      </c>
      <c r="I6" s="7">
        <f t="shared" si="2"/>
        <v>565585.55469324999</v>
      </c>
    </row>
    <row r="7" spans="2:9" x14ac:dyDescent="0.3">
      <c r="B7" s="3">
        <v>44470</v>
      </c>
      <c r="C7" s="21">
        <v>26155606</v>
      </c>
      <c r="D7" s="1" t="s">
        <v>9</v>
      </c>
      <c r="E7" s="4">
        <v>1.4329250000000002</v>
      </c>
      <c r="F7" s="5">
        <v>31</v>
      </c>
      <c r="G7" s="6">
        <f t="shared" si="0"/>
        <v>2.1493875000000005</v>
      </c>
      <c r="H7" s="4">
        <f t="shared" si="1"/>
        <v>7.1646250000000009E-2</v>
      </c>
      <c r="I7" s="7">
        <f t="shared" si="2"/>
        <v>580924.83677702514</v>
      </c>
    </row>
    <row r="8" spans="2:9" x14ac:dyDescent="0.3">
      <c r="B8" s="3">
        <v>44501</v>
      </c>
      <c r="C8" s="21">
        <v>26155606</v>
      </c>
      <c r="D8" s="1" t="s">
        <v>10</v>
      </c>
      <c r="E8" s="4">
        <v>1.4477666666666664</v>
      </c>
      <c r="F8" s="5">
        <v>30</v>
      </c>
      <c r="G8" s="6">
        <f t="shared" si="0"/>
        <v>2.1716499999999996</v>
      </c>
      <c r="H8" s="4">
        <f t="shared" si="1"/>
        <v>7.2388333333333318E-2</v>
      </c>
      <c r="I8" s="7">
        <f t="shared" si="2"/>
        <v>568008.21769899991</v>
      </c>
    </row>
    <row r="9" spans="2:9" x14ac:dyDescent="0.3">
      <c r="B9" s="3">
        <v>44531</v>
      </c>
      <c r="C9" s="21">
        <v>26155606</v>
      </c>
      <c r="D9" s="1" t="s">
        <v>11</v>
      </c>
      <c r="E9" s="4">
        <v>1.4626083333333331</v>
      </c>
      <c r="F9" s="5">
        <v>31</v>
      </c>
      <c r="G9" s="6">
        <f t="shared" si="0"/>
        <v>2.1939124999999997</v>
      </c>
      <c r="H9" s="4">
        <f t="shared" si="1"/>
        <v>7.3130416666666656E-2</v>
      </c>
      <c r="I9" s="7">
        <f t="shared" si="2"/>
        <v>592958.81313424162</v>
      </c>
    </row>
    <row r="10" spans="2:9" x14ac:dyDescent="0.3">
      <c r="B10" s="3">
        <v>44562</v>
      </c>
      <c r="C10" s="21">
        <v>26155606</v>
      </c>
      <c r="D10" s="1" t="s">
        <v>12</v>
      </c>
      <c r="E10" s="4">
        <v>1.4782083333333331</v>
      </c>
      <c r="F10" s="5">
        <v>31</v>
      </c>
      <c r="G10" s="6">
        <f t="shared" si="0"/>
        <v>2.2173124999999998</v>
      </c>
      <c r="H10" s="4">
        <f t="shared" si="1"/>
        <v>7.3910416666666659E-2</v>
      </c>
      <c r="I10" s="7">
        <f t="shared" si="2"/>
        <v>599283.23866504151</v>
      </c>
    </row>
    <row r="11" spans="2:9" x14ac:dyDescent="0.3">
      <c r="B11" s="3">
        <v>44593</v>
      </c>
      <c r="C11" s="21">
        <v>26155606</v>
      </c>
      <c r="D11" s="1" t="s">
        <v>13</v>
      </c>
      <c r="E11" s="4">
        <v>1.5278249999999998</v>
      </c>
      <c r="F11" s="5">
        <v>28</v>
      </c>
      <c r="G11" s="6">
        <f t="shared" si="0"/>
        <v>2.2917374999999995</v>
      </c>
      <c r="H11" s="4">
        <f t="shared" si="1"/>
        <v>7.639124999999998E-2</v>
      </c>
      <c r="I11" s="7">
        <f t="shared" si="2"/>
        <v>559456.64231729985</v>
      </c>
    </row>
    <row r="12" spans="2:9" x14ac:dyDescent="0.3">
      <c r="B12" s="3">
        <v>44621</v>
      </c>
      <c r="C12" s="21">
        <v>26155606</v>
      </c>
      <c r="D12" s="1" t="s">
        <v>14</v>
      </c>
      <c r="E12" s="4">
        <v>1.5409333333333335</v>
      </c>
      <c r="F12" s="5">
        <v>31</v>
      </c>
      <c r="G12" s="6">
        <f t="shared" si="0"/>
        <v>2.3114000000000003</v>
      </c>
      <c r="H12" s="4">
        <f t="shared" si="1"/>
        <v>7.704666666666668E-2</v>
      </c>
      <c r="I12" s="7">
        <f t="shared" si="2"/>
        <v>624712.6996534667</v>
      </c>
    </row>
    <row r="13" spans="2:9" x14ac:dyDescent="0.3">
      <c r="B13" s="3">
        <v>44652</v>
      </c>
      <c r="C13" s="21">
        <v>26155606</v>
      </c>
      <c r="D13" s="1" t="s">
        <v>15</v>
      </c>
      <c r="E13" s="4">
        <v>1.5856749999999999</v>
      </c>
      <c r="F13" s="5">
        <v>30</v>
      </c>
      <c r="G13" s="6">
        <f t="shared" si="0"/>
        <v>2.3785124999999998</v>
      </c>
      <c r="H13" s="4">
        <f t="shared" si="1"/>
        <v>7.928375E-2</v>
      </c>
      <c r="I13" s="7">
        <f t="shared" si="2"/>
        <v>622114.35816074989</v>
      </c>
    </row>
    <row r="14" spans="2:9" x14ac:dyDescent="0.3">
      <c r="B14" s="3">
        <v>44682</v>
      </c>
      <c r="C14" s="21">
        <v>26155606</v>
      </c>
      <c r="D14" s="1" t="s">
        <v>16</v>
      </c>
      <c r="E14" s="4">
        <v>1.6363750000000001</v>
      </c>
      <c r="F14" s="5">
        <v>31</v>
      </c>
      <c r="G14" s="6">
        <f t="shared" si="0"/>
        <v>2.4545625000000002</v>
      </c>
      <c r="H14" s="4">
        <f t="shared" si="1"/>
        <v>8.181875000000001E-2</v>
      </c>
      <c r="I14" s="7">
        <f t="shared" si="2"/>
        <v>663405.88640787511</v>
      </c>
    </row>
    <row r="15" spans="2:9" x14ac:dyDescent="0.3">
      <c r="B15" s="3">
        <v>44713</v>
      </c>
      <c r="C15" s="21">
        <v>26155606</v>
      </c>
      <c r="D15" s="1" t="s">
        <v>17</v>
      </c>
      <c r="E15" s="4">
        <v>1.6890250000000002</v>
      </c>
      <c r="F15" s="5">
        <v>30</v>
      </c>
      <c r="G15" s="6">
        <f t="shared" si="0"/>
        <v>2.5335375000000004</v>
      </c>
      <c r="H15" s="4">
        <f t="shared" si="1"/>
        <v>8.4451250000000019E-2</v>
      </c>
      <c r="I15" s="7">
        <f t="shared" si="2"/>
        <v>662662.08636225015</v>
      </c>
    </row>
    <row r="16" spans="2:9" x14ac:dyDescent="0.3">
      <c r="B16" s="3">
        <v>44743</v>
      </c>
      <c r="C16" s="21">
        <v>26155606</v>
      </c>
      <c r="D16" s="1" t="s">
        <v>18</v>
      </c>
      <c r="E16" s="4">
        <v>1.7558666666666667</v>
      </c>
      <c r="F16" s="5">
        <v>31</v>
      </c>
      <c r="G16" s="6">
        <f t="shared" si="0"/>
        <v>2.6337999999999999</v>
      </c>
      <c r="H16" s="4">
        <f t="shared" si="1"/>
        <v>8.7793333333333334E-2</v>
      </c>
      <c r="I16" s="7">
        <f t="shared" si="2"/>
        <v>711849.22918893339</v>
      </c>
    </row>
    <row r="17" spans="2:9" x14ac:dyDescent="0.3">
      <c r="B17" s="3">
        <v>44774</v>
      </c>
      <c r="C17" s="21">
        <v>26155606</v>
      </c>
      <c r="D17" s="1" t="s">
        <v>19</v>
      </c>
      <c r="E17" s="4">
        <v>1.8259583333333327</v>
      </c>
      <c r="F17" s="5">
        <v>31</v>
      </c>
      <c r="G17" s="6">
        <f t="shared" si="0"/>
        <v>2.7389374999999991</v>
      </c>
      <c r="H17" s="4">
        <f t="shared" si="1"/>
        <v>9.1297916666666631E-2</v>
      </c>
      <c r="I17" s="7">
        <f t="shared" si="2"/>
        <v>740265.22445579129</v>
      </c>
    </row>
    <row r="18" spans="2:9" x14ac:dyDescent="0.3">
      <c r="B18" s="3">
        <v>44805</v>
      </c>
      <c r="C18" s="21">
        <v>26155606</v>
      </c>
      <c r="D18" s="1" t="s">
        <v>20</v>
      </c>
      <c r="E18" s="4">
        <v>1.9223749999999999</v>
      </c>
      <c r="F18" s="5">
        <v>30</v>
      </c>
      <c r="G18" s="6">
        <f t="shared" si="0"/>
        <v>2.8835625</v>
      </c>
      <c r="H18" s="4">
        <f t="shared" si="1"/>
        <v>9.6118750000000003E-2</v>
      </c>
      <c r="I18" s="7">
        <f t="shared" si="2"/>
        <v>754213.24626375001</v>
      </c>
    </row>
    <row r="19" spans="2:9" x14ac:dyDescent="0.3">
      <c r="B19" s="3">
        <v>44835</v>
      </c>
      <c r="C19" s="21">
        <v>26155606</v>
      </c>
      <c r="D19" s="1" t="s">
        <v>21</v>
      </c>
      <c r="E19" s="4">
        <v>2.0045999999999999</v>
      </c>
      <c r="F19" s="5">
        <v>31</v>
      </c>
      <c r="G19" s="6">
        <f t="shared" si="0"/>
        <v>3.0068999999999999</v>
      </c>
      <c r="H19" s="4">
        <f>(G19/30)</f>
        <v>0.10023</v>
      </c>
      <c r="I19" s="7">
        <f t="shared" si="2"/>
        <v>812688.68070779997</v>
      </c>
    </row>
    <row r="20" spans="2:9" x14ac:dyDescent="0.3">
      <c r="B20" s="3">
        <v>44866</v>
      </c>
      <c r="C20" s="21">
        <v>26155606</v>
      </c>
      <c r="D20" s="1" t="s">
        <v>22</v>
      </c>
      <c r="E20" s="4">
        <v>2.0906166666666666</v>
      </c>
      <c r="F20" s="5">
        <v>30</v>
      </c>
      <c r="G20" s="6">
        <f t="shared" si="0"/>
        <v>3.1359249999999999</v>
      </c>
      <c r="H20" s="4">
        <f>(G20/30)</f>
        <v>0.10453083333333332</v>
      </c>
      <c r="I20" s="7">
        <f t="shared" si="2"/>
        <v>820220.18745549978</v>
      </c>
    </row>
    <row r="21" spans="2:9" x14ac:dyDescent="0.3">
      <c r="B21" s="3">
        <v>44896</v>
      </c>
      <c r="C21" s="21">
        <v>26155606</v>
      </c>
      <c r="D21" s="1" t="s">
        <v>23</v>
      </c>
      <c r="E21" s="4">
        <v>2.2999999999999998</v>
      </c>
      <c r="F21" s="5">
        <v>31</v>
      </c>
      <c r="G21" s="6">
        <f t="shared" si="0"/>
        <v>3.4499999999999997</v>
      </c>
      <c r="H21" s="4">
        <f t="shared" ref="H21:H22" si="3">(G21/30)</f>
        <v>0.11499999999999999</v>
      </c>
      <c r="I21" s="7">
        <f t="shared" si="2"/>
        <v>932447.35389999999</v>
      </c>
    </row>
    <row r="22" spans="2:9" x14ac:dyDescent="0.3">
      <c r="B22" s="3">
        <v>44927</v>
      </c>
      <c r="C22" s="21">
        <v>26155606</v>
      </c>
      <c r="D22" s="1" t="s">
        <v>24</v>
      </c>
      <c r="E22" s="4">
        <v>2.4</v>
      </c>
      <c r="F22" s="5">
        <v>31</v>
      </c>
      <c r="G22" s="6">
        <f t="shared" si="0"/>
        <v>3.5999999999999996</v>
      </c>
      <c r="H22" s="4">
        <f t="shared" si="3"/>
        <v>0.11999999999999998</v>
      </c>
      <c r="I22" s="7">
        <f t="shared" si="2"/>
        <v>972988.54319999996</v>
      </c>
    </row>
    <row r="23" spans="2:9" x14ac:dyDescent="0.3">
      <c r="B23" s="3">
        <v>44958</v>
      </c>
      <c r="C23" s="21">
        <v>26155606</v>
      </c>
      <c r="D23" s="1" t="s">
        <v>25</v>
      </c>
      <c r="E23" s="4">
        <f>(30.18/12)</f>
        <v>2.5150000000000001</v>
      </c>
      <c r="F23" s="8">
        <v>28</v>
      </c>
      <c r="G23" s="6">
        <f t="shared" si="0"/>
        <v>3.7725</v>
      </c>
      <c r="H23" s="4">
        <f>(G23/30)</f>
        <v>0.12575</v>
      </c>
      <c r="I23" s="7">
        <f t="shared" si="2"/>
        <v>920938.88725999999</v>
      </c>
    </row>
    <row r="24" spans="2:9" x14ac:dyDescent="0.3">
      <c r="B24" s="3">
        <v>44986</v>
      </c>
      <c r="C24" s="21">
        <v>26155606</v>
      </c>
      <c r="D24" s="1" t="s">
        <v>26</v>
      </c>
      <c r="E24" s="1">
        <f>(30.84/12)</f>
        <v>2.57</v>
      </c>
      <c r="F24" s="1">
        <v>31</v>
      </c>
      <c r="G24" s="6">
        <f t="shared" si="0"/>
        <v>3.8549999999999995</v>
      </c>
      <c r="H24" s="4">
        <f>(G24/30)</f>
        <v>0.12849999999999998</v>
      </c>
      <c r="I24" s="7">
        <f t="shared" si="2"/>
        <v>1041908.5650099997</v>
      </c>
    </row>
    <row r="25" spans="2:9" x14ac:dyDescent="0.3">
      <c r="B25" s="3">
        <v>45017</v>
      </c>
      <c r="C25" s="21">
        <v>26155606</v>
      </c>
      <c r="D25" s="1" t="s">
        <v>27</v>
      </c>
      <c r="E25" s="4">
        <f>(31.39/12)</f>
        <v>2.6158333333333332</v>
      </c>
      <c r="F25" s="1">
        <v>30</v>
      </c>
      <c r="G25" s="6">
        <f t="shared" si="0"/>
        <v>3.9237500000000001</v>
      </c>
      <c r="H25" s="4">
        <f>(G25/30)</f>
        <v>0.13079166666666667</v>
      </c>
      <c r="I25" s="7">
        <f t="shared" si="2"/>
        <v>1026280.5904250001</v>
      </c>
    </row>
    <row r="26" spans="2:9" x14ac:dyDescent="0.3">
      <c r="B26" s="3">
        <v>45047</v>
      </c>
      <c r="C26" s="21">
        <v>26155606</v>
      </c>
      <c r="D26" s="1" t="s">
        <v>28</v>
      </c>
      <c r="E26" s="4">
        <f>(30.27/12)</f>
        <v>2.5225</v>
      </c>
      <c r="F26" s="1">
        <v>31</v>
      </c>
      <c r="G26" s="6">
        <f t="shared" si="0"/>
        <v>3.7837499999999999</v>
      </c>
      <c r="H26" s="4">
        <f>(G26/30)</f>
        <v>0.12612499999999999</v>
      </c>
      <c r="I26" s="7">
        <f t="shared" si="2"/>
        <v>1022651.5000924999</v>
      </c>
    </row>
    <row r="27" spans="2:9" x14ac:dyDescent="0.3">
      <c r="B27" s="3">
        <v>45078</v>
      </c>
      <c r="C27" s="21">
        <v>26155606</v>
      </c>
      <c r="D27" s="1" t="s">
        <v>29</v>
      </c>
      <c r="E27" s="1">
        <f>(44.64/30)</f>
        <v>1.488</v>
      </c>
      <c r="F27" s="1">
        <v>28</v>
      </c>
      <c r="G27" s="6">
        <f t="shared" si="0"/>
        <v>2.2320000000000002</v>
      </c>
      <c r="H27" s="4">
        <f>(G27/30)</f>
        <v>7.4400000000000008E-2</v>
      </c>
      <c r="I27" s="7">
        <f t="shared" si="2"/>
        <v>544873.5841920001</v>
      </c>
    </row>
    <row r="28" spans="2:9" x14ac:dyDescent="0.3">
      <c r="B28" s="3">
        <v>45108</v>
      </c>
      <c r="C28" s="21">
        <v>26155606</v>
      </c>
      <c r="D28" s="1" t="s">
        <v>35</v>
      </c>
      <c r="E28" s="1">
        <f>(44.04/30)</f>
        <v>1.468</v>
      </c>
      <c r="F28" s="1">
        <v>31</v>
      </c>
      <c r="G28" s="6">
        <f t="shared" si="0"/>
        <v>2.202</v>
      </c>
      <c r="H28" s="4">
        <f t="shared" ref="H28:H35" si="4">(G28/30)</f>
        <v>7.3399999999999993E-2</v>
      </c>
      <c r="I28" s="7">
        <f t="shared" si="2"/>
        <v>595144.65892399999</v>
      </c>
    </row>
    <row r="29" spans="2:9" x14ac:dyDescent="0.3">
      <c r="B29" s="3">
        <v>45139</v>
      </c>
      <c r="C29" s="21">
        <v>26155606</v>
      </c>
      <c r="D29" s="1" t="s">
        <v>34</v>
      </c>
      <c r="E29" s="9">
        <f>(43.13/30)</f>
        <v>1.4376666666666666</v>
      </c>
      <c r="F29" s="1">
        <v>31</v>
      </c>
      <c r="G29" s="6">
        <f t="shared" si="0"/>
        <v>2.1564999999999999</v>
      </c>
      <c r="H29" s="4">
        <f t="shared" si="4"/>
        <v>7.1883333333333327E-2</v>
      </c>
      <c r="I29" s="7">
        <f t="shared" si="2"/>
        <v>582847.16483633337</v>
      </c>
    </row>
    <row r="30" spans="2:9" x14ac:dyDescent="0.3">
      <c r="B30" s="3">
        <v>45170</v>
      </c>
      <c r="C30" s="21">
        <v>26155606</v>
      </c>
      <c r="D30" s="1" t="s">
        <v>36</v>
      </c>
      <c r="E30" s="10">
        <f>(42.05/30)</f>
        <v>1.4016666666666666</v>
      </c>
      <c r="F30" s="1">
        <v>30</v>
      </c>
      <c r="G30" s="6">
        <f t="shared" si="0"/>
        <v>2.1025</v>
      </c>
      <c r="H30" s="4">
        <f t="shared" si="4"/>
        <v>7.0083333333333331E-2</v>
      </c>
      <c r="I30" s="7">
        <f t="shared" si="2"/>
        <v>549921.61615000002</v>
      </c>
    </row>
    <row r="31" spans="2:9" x14ac:dyDescent="0.3">
      <c r="B31" s="3">
        <v>45200</v>
      </c>
      <c r="C31" s="21">
        <v>26155606</v>
      </c>
      <c r="D31" s="1" t="s">
        <v>37</v>
      </c>
      <c r="E31" s="1">
        <f>(37.8/12)</f>
        <v>3.15</v>
      </c>
      <c r="F31" s="1">
        <v>31</v>
      </c>
      <c r="G31" s="6">
        <f t="shared" si="0"/>
        <v>4.7249999999999996</v>
      </c>
      <c r="H31" s="4">
        <f t="shared" si="4"/>
        <v>0.1575</v>
      </c>
      <c r="I31" s="7">
        <f t="shared" si="2"/>
        <v>1277047.4629500001</v>
      </c>
    </row>
    <row r="32" spans="2:9" x14ac:dyDescent="0.3">
      <c r="B32" s="11">
        <v>45231</v>
      </c>
      <c r="C32" s="21">
        <v>26155606</v>
      </c>
      <c r="D32" s="1" t="s">
        <v>38</v>
      </c>
      <c r="E32" s="4">
        <f>(36.28/12)</f>
        <v>3.0233333333333334</v>
      </c>
      <c r="F32" s="2">
        <v>30</v>
      </c>
      <c r="G32" s="6">
        <f t="shared" si="0"/>
        <v>4.5350000000000001</v>
      </c>
      <c r="H32" s="4">
        <f t="shared" si="4"/>
        <v>0.15116666666666667</v>
      </c>
      <c r="I32" s="7">
        <f t="shared" si="2"/>
        <v>1186156.7321000001</v>
      </c>
    </row>
    <row r="33" spans="2:9" x14ac:dyDescent="0.3">
      <c r="B33" s="11">
        <v>45261</v>
      </c>
      <c r="C33" s="21">
        <v>26155606</v>
      </c>
      <c r="D33" s="1" t="s">
        <v>39</v>
      </c>
      <c r="E33" s="4">
        <f>(35.56/12)</f>
        <v>2.9633333333333334</v>
      </c>
      <c r="F33" s="2">
        <v>11</v>
      </c>
      <c r="G33" s="6">
        <f t="shared" si="0"/>
        <v>4.4450000000000003</v>
      </c>
      <c r="H33" s="4">
        <f t="shared" si="4"/>
        <v>0.14816666666666667</v>
      </c>
      <c r="I33" s="7">
        <f t="shared" si="2"/>
        <v>426292.78512333339</v>
      </c>
    </row>
    <row r="34" spans="2:9" x14ac:dyDescent="0.3">
      <c r="B34" s="3">
        <v>45292</v>
      </c>
      <c r="C34" s="21">
        <v>26155606</v>
      </c>
      <c r="D34" s="1" t="s">
        <v>42</v>
      </c>
      <c r="E34" s="4">
        <f>(23.32/12)</f>
        <v>1.9433333333333334</v>
      </c>
      <c r="F34" s="1">
        <v>31</v>
      </c>
      <c r="G34" s="6">
        <f t="shared" si="0"/>
        <v>2.915</v>
      </c>
      <c r="H34" s="4">
        <f t="shared" si="4"/>
        <v>9.7166666666666665E-2</v>
      </c>
      <c r="I34" s="7">
        <f t="shared" si="2"/>
        <v>787850.44539666665</v>
      </c>
    </row>
    <row r="35" spans="2:9" x14ac:dyDescent="0.3">
      <c r="B35" s="3">
        <v>45323</v>
      </c>
      <c r="C35" s="21">
        <v>26155606</v>
      </c>
      <c r="D35" s="1" t="s">
        <v>41</v>
      </c>
      <c r="E35" s="4">
        <f>(23.31/12)</f>
        <v>1.9424999999999999</v>
      </c>
      <c r="F35" s="1">
        <v>28</v>
      </c>
      <c r="G35" s="6">
        <f t="shared" si="0"/>
        <v>2.9137499999999998</v>
      </c>
      <c r="H35" s="4">
        <f t="shared" si="4"/>
        <v>9.7124999999999989E-2</v>
      </c>
      <c r="I35" s="7">
        <f t="shared" si="2"/>
        <v>711301.70516999997</v>
      </c>
    </row>
    <row r="36" spans="2:9" x14ac:dyDescent="0.3">
      <c r="B36" s="3">
        <v>45352</v>
      </c>
      <c r="C36" s="21">
        <v>26155606</v>
      </c>
      <c r="D36" s="1" t="s">
        <v>43</v>
      </c>
      <c r="E36" s="4">
        <v>1.85</v>
      </c>
      <c r="F36" s="1">
        <v>31</v>
      </c>
      <c r="G36" s="6">
        <v>2.78</v>
      </c>
      <c r="H36" s="4">
        <v>0.09</v>
      </c>
      <c r="I36" s="7">
        <f t="shared" si="2"/>
        <v>729741.40739999991</v>
      </c>
    </row>
    <row r="37" spans="2:9" x14ac:dyDescent="0.3">
      <c r="B37" s="3">
        <v>45383</v>
      </c>
      <c r="C37" s="21">
        <v>26155606</v>
      </c>
      <c r="D37" s="1" t="s">
        <v>44</v>
      </c>
      <c r="E37" s="4">
        <v>2.76</v>
      </c>
      <c r="F37" s="1">
        <v>30</v>
      </c>
      <c r="G37" s="6">
        <v>4.1399999999999997</v>
      </c>
      <c r="H37" s="4">
        <v>0.14000000000000001</v>
      </c>
      <c r="I37" s="7">
        <f t="shared" si="2"/>
        <v>1098535.4520000003</v>
      </c>
    </row>
    <row r="38" spans="2:9" x14ac:dyDescent="0.3">
      <c r="B38" s="3">
        <v>45413</v>
      </c>
      <c r="C38" s="21">
        <v>26155606</v>
      </c>
      <c r="D38" s="1" t="s">
        <v>45</v>
      </c>
      <c r="E38" s="4">
        <v>2.76</v>
      </c>
      <c r="F38" s="1">
        <v>31</v>
      </c>
      <c r="G38" s="6">
        <v>4.1399999999999997</v>
      </c>
      <c r="H38" s="4">
        <v>0.14000000000000001</v>
      </c>
      <c r="I38" s="7">
        <f t="shared" si="2"/>
        <v>1135153.3004000003</v>
      </c>
    </row>
    <row r="39" spans="2:9" x14ac:dyDescent="0.3">
      <c r="B39" s="3">
        <v>45444</v>
      </c>
      <c r="C39" s="21">
        <v>26155606</v>
      </c>
      <c r="D39" s="1" t="s">
        <v>46</v>
      </c>
      <c r="E39" s="4">
        <v>2.76</v>
      </c>
      <c r="F39" s="1">
        <v>21</v>
      </c>
      <c r="G39" s="6">
        <v>4.1399999999999997</v>
      </c>
      <c r="H39" s="4">
        <v>0.14000000000000001</v>
      </c>
      <c r="I39" s="7">
        <f t="shared" si="2"/>
        <v>768974.81640000001</v>
      </c>
    </row>
    <row r="40" spans="2:9" x14ac:dyDescent="0.3">
      <c r="B40" s="3">
        <v>45474</v>
      </c>
      <c r="C40" s="21">
        <v>26155606</v>
      </c>
      <c r="D40" s="1" t="s">
        <v>47</v>
      </c>
      <c r="E40" s="4">
        <v>2.76</v>
      </c>
      <c r="F40" s="1">
        <v>23</v>
      </c>
      <c r="G40" s="6">
        <v>4.1399999999999997</v>
      </c>
      <c r="H40" s="4">
        <v>0.14000000000000001</v>
      </c>
      <c r="I40" s="7">
        <f t="shared" si="2"/>
        <v>842210.51320000016</v>
      </c>
    </row>
    <row r="41" spans="2:9" x14ac:dyDescent="0.3">
      <c r="B41" s="12"/>
      <c r="C41" s="12"/>
      <c r="D41" s="12"/>
      <c r="E41" s="12"/>
      <c r="F41" s="12"/>
      <c r="G41" s="12"/>
      <c r="H41" s="14" t="s">
        <v>33</v>
      </c>
      <c r="I41" s="15">
        <f>C26</f>
        <v>26155606</v>
      </c>
    </row>
    <row r="42" spans="2:9" x14ac:dyDescent="0.3">
      <c r="B42" s="12"/>
      <c r="C42" s="12"/>
      <c r="D42" s="12"/>
      <c r="E42" s="12"/>
      <c r="F42" s="12"/>
      <c r="G42" s="12"/>
      <c r="H42" s="16" t="s">
        <v>30</v>
      </c>
      <c r="I42" s="17">
        <f>SUM(I4:I40)</f>
        <v>28021089.498970859</v>
      </c>
    </row>
    <row r="43" spans="2:9" x14ac:dyDescent="0.3">
      <c r="B43" s="12"/>
      <c r="C43" s="12"/>
      <c r="D43" s="12"/>
      <c r="E43" s="12"/>
      <c r="F43" s="12"/>
      <c r="G43" s="12"/>
      <c r="H43" s="16" t="s">
        <v>31</v>
      </c>
      <c r="I43" s="17">
        <f>I41+I42</f>
        <v>54176695.498970859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SindyBetan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Jcpo</dc:creator>
  <cp:lastModifiedBy>juana carolina pernia osorio</cp:lastModifiedBy>
  <dcterms:created xsi:type="dcterms:W3CDTF">2023-06-28T13:54:02Z</dcterms:created>
  <dcterms:modified xsi:type="dcterms:W3CDTF">2024-07-23T17:39:12Z</dcterms:modified>
</cp:coreProperties>
</file>