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CRISTIAN KALETH CARDONA OROZCO/"/>
    </mc:Choice>
  </mc:AlternateContent>
  <xr:revisionPtr revIDLastSave="0" documentId="8_{5E500C75-4F10-4296-A1F8-E47E715E411F}" xr6:coauthVersionLast="47" xr6:coauthVersionMax="47" xr10:uidLastSave="{00000000-0000-0000-0000-000000000000}"/>
  <bookViews>
    <workbookView xWindow="-120" yWindow="-120" windowWidth="19440" windowHeight="1488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<sst xmlns="http://schemas.openxmlformats.org/spreadsheetml/2006/main" count="251" uniqueCount="185">
  <si>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</si>
  <si>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</si>
  <si>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</si>
  <si>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</si>
  <si>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</si>
  <si>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</si>
  <si>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</si>
  <si>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</si>
  <si>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</si>
  <si>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</si>
  <si>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</si>
  <si>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</si>
  <si>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</si>
  <si>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</si>
  <si>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</si>
  <si>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</si>
  <si>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</si>
  <si>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</si>
  <si>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</si>
  <si>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</si>
  <si>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</si>
  <si>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</si>
  <si>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</si>
  <si>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</si>
  <si>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</si>
  <si>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</si>
  <si>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</si>
  <si>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</si>
  <si>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</si>
  <si>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</si>
  <si>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</si>
  <si>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</si>
  <si>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</si>
  <si>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</si>
  <si>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</si>
  <si>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</si>
  <si>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</si>
  <si>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</si>
  <si>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</si>
  <si>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</si>
  <si>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</si>
  <si>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</si>
  <si>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</si>
  <si>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</si>
  <si>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</si>
  <si>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</si>
  <si>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</si>
  <si>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</si>
  <si>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</si>
  <si>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</si>
  <si>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</si>
  <si>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</si>
  <si>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</si>
  <si>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</si>
  <si>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</si>
  <si>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</si>
  <si>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</si>
  <si>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</si>
  <si>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</si>
  <si>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</si>
  <si>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</si>
  <si>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</si>
  <si>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</si>
  <si>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</si>
  <si>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</si>
  <si>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</si>
  <si>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</si>
  <si>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</si>
  <si>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</si>
  <si>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</si>
  <si>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</si>
  <si>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</si>
  <si>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</si>
  <si>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</si>
  <si>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</si>
  <si>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</si>
  <si>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</si>
  <si>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</si>
  <si>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</si>
  <si>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</si>
  <si>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</si>
  <si>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</si>
  <si>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</si>
  <si>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</si>
  <si>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</si>
  <si>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</si>
  <si>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</si>
  <si>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</si>
  <si>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</si>
  <si>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</si>
  <si>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</si>
  <si>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</si>
  <si>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</si>
  <si>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</si>
  <si>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</si>
  <si>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</si>
  <si>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</si>
  <si>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</si>
  <si>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</si>
  <si>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</si>
  <si>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</si>
  <si>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</si>
  <si>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</si>
  <si>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</si>
  <si>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</si>
  <si>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</si>
  <si>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</si>
  <si>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</si>
  <si>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</si>
  <si>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</si>
  <si>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</si>
  <si>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</si>
  <si>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</si>
  <si>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</si>
  <si>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</si>
  <si>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</si>
  <si>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</si>
  <si>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</si>
  <si>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</si>
  <si>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</si>
  <si>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</si>
  <si>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</si>
  <si>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</si>
  <si>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</si>
  <si>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</si>
  <si>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</si>
  <si>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</si>
  <si>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</si>
  <si>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</si>
  <si>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</si>
  <si>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</si>
  <si>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</si>
  <si>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</si>
  <si>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</si>
  <si>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</si>
  <si>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</si>
  <si>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</si>
  <si>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</si>
  <si>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</si>
  <si>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</si>
  <si>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</si>
  <si>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</si>
  <si>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</si>
  <si>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</si>
  <si>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</si>
  <si>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</si>
  <si>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</si>
  <si>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</si>
  <si>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</si>
  <si>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</si>
  <si>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</si>
  <si>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</si>
  <si>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</si>
  <si>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</si>
  <si>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</si>
  <si>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</si>
  <si>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</si>
  <si>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 xml:space="preserve">JUZGADO CIVIL DEL CIRCUITO DE ACACÍAS - META </t>
  </si>
  <si>
    <t>50006315000120190050700</t>
  </si>
  <si>
    <t>CRISTIAN KALETH CARDONA OROZCO</t>
  </si>
  <si>
    <t>COMPAÑÍA TIMÓN S.A. 
SERVIENTREGA S.A. 
FARID ABDEL ESCOBAR MURILLO</t>
  </si>
  <si>
    <t>Villavicencio</t>
  </si>
  <si>
    <t>No se indica</t>
  </si>
  <si>
    <t>29 de mayo de 1997</t>
  </si>
  <si>
    <t>No aplica</t>
  </si>
  <si>
    <t>15 años</t>
  </si>
  <si>
    <t>26 de marzo de 2013</t>
  </si>
  <si>
    <t>VEK-339</t>
  </si>
  <si>
    <t>07 de abril de 2021</t>
  </si>
  <si>
    <t>31 de octubre de 2023</t>
  </si>
  <si>
    <t>02 de octubre de 2023</t>
  </si>
  <si>
    <t>28 de enero de 2014</t>
  </si>
  <si>
    <t>10 de junio de 2014</t>
  </si>
  <si>
    <t>021026743/380</t>
  </si>
  <si>
    <t>Servientrega S.A.</t>
  </si>
  <si>
    <t>860.512.330-3</t>
  </si>
  <si>
    <t xml:space="preserve">14971242 -   APJ32062 </t>
  </si>
  <si>
    <t>021026743 / 380</t>
  </si>
  <si>
    <t>02/04/2012 hasta las 24:00 horas del 01/04/2013.</t>
  </si>
  <si>
    <t>X</t>
  </si>
  <si>
    <t xml:space="preserve">La contingencia se califica como REMOTA en atención a que no existen pruebas de la responsabilidad del asegurado, sumado a que la acción derivada del contrato de seguro está prescrita para los hechos objeto de litigio. 
Lo primero que debe tenerse en consideración es que la póliza No. 021026743/380 presta cobertura material y temporal respecto de los hechos objeto de litigio. Sobre la cobertura temporal, debe señalarse que el hecho, esto es, el accidente de tránsito en el que resultó lesionado el joven Cristian Kaleth Cardona Orozco, ocurrió el 26 de marzo de 2013, es decir dentro de la vigencia de la póliza comprendida entre el 02/04/2012 hasta el 01/04/2013. Aunado a ello, presta cobertura material en tanto ampara la responsabilidad civil extracontractual, pretensión que se le endilga al asegurado y a su conductor autorizado.
Por otro lado, en cuanto a la responsabilidad del asegurado, debe manifestarse que en esta oportunidad no existe prueba de la causa determinante del accidente objeto de litigio por cuanto no se levantó un IPAT que indique la hipótesis del accidente, ni tampoco se aportó con la demanda algún dictamen pericial o prueba alguna que indique la secuencia del accidente. En ese sentido, ante la ausencia de prueba del nexo causal de la conducta del asegurado con el daño reclamado por el señor Cristian Kaleth Cardona Orozco, no se podrá endilgar responsabilidad. Sumado a ello, en esta oportunidad igualmente se encuentra prescrita la acción derivada del contrato de seguro en los términos del artículo 1081 del Código de Comercio en tanto la demanda, así como el llamamiento en garantía, fueron presentados más de seis años después de la ocurrencia de los hechos que dan lugar a la acción que hoy nos ocupa. 
Todo lo anterior sin perjuicio del carácter contingente del proceso. </t>
  </si>
  <si>
    <t xml:space="preserve">Como liquidación objetiva de las pretensiones se tiene la suma de $69.470.000, en atención a las siguientes consideraciones: 
1. Daño moral: Se reconocerá la suma de $56.670.000 por concepto de daño moral teniendo en cuenta lo dispuesto por la sentencia SC12994- 2016 del 15 de septiembre de 2016 con ponencia de Margarita Cabello Blanco que reconoció esta suma por lesiones permanentes a la víctima directa derivada de accidente de tránsito. 
2. Daño emergente: Se reconocerá la suma de $14.500.000 por concepto de daño emergente teniendo en cuenta que esta es la cifra soportada por el dictamen pericial de contaduría aportado con la demanda como prueba del daño emergente. 
3. Lucro cesante: No se reconocerá ninguna suma por este concepto de lucro cesante atendiendo a que no se aportó con la demanda un dictamen de pérdida de capacidad laboral, razón por la cual no se tiene certeza del porcentaje para liquidar el lucro. Sumado a ello, aunque a la víctima le dictaron 55 días de incapacidad médico legal definitiva, para el momento de los hechos el señor Cristian Kaleth tenía 15 años y se encontraba cursando el grado undécimo de educación básica secundaria, luego entonces no se encontraba laborando ni devengando ningún ingreso.  
4. Deducible: Se descontará la cifra de $1.700.000 por concepto del deducible pactado en la póliza No. 021026743. </t>
  </si>
  <si>
    <t xml:space="preserve">1. El día 26 de marzo de 2013 el entonces menor de edad Cristian Kaleth Cardona Orozco se transportaba en calidad de pasajero en la motocicleta de placas AYY-39A en la vía que de El Dorado conduce al Castillo, Meta cuando colisionó con el vehículo de placas VEK-339 conducido por Farid Abdel Escobar y propiedad de Servientrega S.A.
2. Producto del accidente, el señor Cristian Kaleth Cardona sufrió lesiones que ocasionaron la amputación del brazo derecho a nivel del codo. 
3. El vehículo VEK-339 se encontraba amparado por la póliza de responsabilidad civil extracontractual No. 021026743/830 expedida por Allianz Seguros S.A.
4. El demandante presentó reclamación a la compañía, no obstante esta fue objetada por cuanto no hay prueba alguna de que el accidente sea responsabilidad del asegurado. </t>
  </si>
  <si>
    <t>EXCEPCIONES FRENTE A LA DEMANDA 
1. INEXISTENCIA DE PRUEBA DEL NEXO CAUSAL 
2. IMPROCEDENCIA DE RECONOCIMIENTO Y TASACIÓN EXORBITANTE DE LOS DAÑOS MORALES
3. IMPROCEDENCIA DE INEXISTENCIA DE PRUEBA DEL DAÑO EMERGENTE 
4. IMPROCEDENCIA DEL RECONOCIMIENTO DEL LUCRO CESANTE
5. GENÉRICA O INNOMINADA
EXCEPCIONES FRENTE AL LLAMAMIENTO EN GARANTÍA
1. PRESCRIPCIÓN ORDINARIA DE LA ACCIÓN DERIVADA DEL CONTRATO DE SEGURO
2. INEXISTENCIA DE OBLIGACIÓN DE INDEMINZAR A CARGO DE ALLIANZ POR INCUMPLIMIENTO DE LAS CARGAS DEL ART 1077 DEL CÓDIGO DE COMERCIO
3. CARÁCTER MERAMENTE INDEMNIZATORIO QUE REVISTEN LOS CONTRATOS DE SEGUROS
4. INEXISTENCIA DE SOLIDARIDAD DEL CONTRATO DE SEGURO
6. EN CUALQUIER CASO, DE NINGUNA FORMA SE PODRÁ EXCEDER EL LÍMITE DEL VALOR ASEGURADO EN LA PÓLIZA NO. 13142752
7. LÍMITES DE LA INDEMNIZACIÓN EN LO ATINENTE AL DEDUCIBLE
8. LÍMITES MÁXIMOS DE RESPONSABILIDAD DEL ASEGURADOR CONDICIONES DE LA PÓLIZA DE SEGURO DE RESPONSABILIDAD CIVIL EXTRACONTRACTUAL NO. 021026743
9. GENÉRICA O INNOMINADA</t>
  </si>
  <si>
    <t>En acuerdo con los argumentos y excepciones de la firma GH, toda vez que se hace necesario demostrar que los perjuicios reclamados se presentaron por una conducta culposa del señor FARID ABDEL ESCOBAR MURILLO, conductor del vehículo asegurado y con base en ello, entonces, atribuirle responsabilidad, es así como de acuerdo con la versión rendida de los hechos por él y con  las pruebas recaudas no encontramos ningún elemento probatorio
que le impute algún tipo de responsabilidad.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</si>
</sst>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0" borderId="1" xfId="0" applyBorder="1" applyAlignment="1" applyProtection="1">
      <alignment horizontal="center" wrapText="1"/>
      <protection locked="0"/>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5554607</xdr:colOff>
      <xdr:row>84</xdr:row>
      <xdr:rowOff>172378</xdr:rowOff>
    </xdr:to>
    <xdr:pic>
      <xdr:nvPicPr>
        <xdr:cNvPr id="2" name="Imagen 1">
          <a:extLst>
            <a:ext uri="{FF2B5EF4-FFF2-40B4-BE49-F238E27FC236}">
              <a16:creationId xmlns:a16="http://schemas.microsoft.com/office/drawing/2014/main" id="{2431CE37-4354-D269-77D3-EAF72FF632DF}"/>
            </a:ext>
          </a:extLst>
        </xdr:cNvPr>
        <xdr:cNvPicPr>
          <a:picLocks noChangeAspect="1"/>
        </xdr:cNvPicPr>
      </xdr:nvPicPr>
      <xdr:blipFill>
        <a:blip xmlns:r="http://schemas.openxmlformats.org/officeDocument/2006/relationships" r:embed="rId1"/>
        <a:stretch>
          <a:fillRect/>
        </a:stretch>
      </xdr:blipFill>
      <xdr:spPr>
        <a:xfrm>
          <a:off x="0" y="9582150"/>
          <a:ext cx="10974332" cy="66493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9" zoomScaleNormal="100" workbookViewId="0">
      <selection activeCell="B25" sqref="B25:C27"/>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3" t="s">
        <v>0</v>
      </c>
      <c r="B1" s="53"/>
      <c r="C1" s="53"/>
    </row>
    <row r="2" spans="1:3" x14ac:dyDescent="0.25">
      <c r="A2" s="5" t="s">
        <v>1</v>
      </c>
      <c r="B2" s="58" t="s">
        <v>158</v>
      </c>
      <c r="C2" s="59"/>
    </row>
    <row r="3" spans="1:3" x14ac:dyDescent="0.25">
      <c r="A3" s="5" t="s">
        <v>2</v>
      </c>
      <c r="B3" s="54" t="s">
        <v>157</v>
      </c>
      <c r="C3" s="55"/>
    </row>
    <row r="4" spans="1:3" ht="47.1" customHeight="1" x14ac:dyDescent="0.25">
      <c r="A4" s="5" t="s">
        <v>3</v>
      </c>
      <c r="B4" s="60" t="s">
        <v>160</v>
      </c>
      <c r="C4" s="55"/>
    </row>
    <row r="5" spans="1:3" ht="15" customHeight="1" x14ac:dyDescent="0.25">
      <c r="A5" s="5" t="s">
        <v>4</v>
      </c>
      <c r="B5" s="54" t="s">
        <v>159</v>
      </c>
      <c r="C5" s="55"/>
    </row>
    <row r="6" spans="1:3" x14ac:dyDescent="0.25">
      <c r="A6" s="5" t="s">
        <v>5</v>
      </c>
      <c r="B6" s="49" t="s">
        <v>116</v>
      </c>
      <c r="C6" s="49"/>
    </row>
    <row r="7" spans="1:3" x14ac:dyDescent="0.25">
      <c r="A7" s="27" t="s">
        <v>7</v>
      </c>
      <c r="B7" s="54" t="s">
        <v>117</v>
      </c>
      <c r="C7" s="55"/>
    </row>
    <row r="8" spans="1:3" ht="23.1" customHeight="1" x14ac:dyDescent="0.25">
      <c r="A8" s="28" t="s">
        <v>9</v>
      </c>
      <c r="B8" s="54" t="s">
        <v>159</v>
      </c>
      <c r="C8" s="55"/>
    </row>
    <row r="9" spans="1:3" x14ac:dyDescent="0.25">
      <c r="A9" s="28" t="s">
        <v>10</v>
      </c>
      <c r="B9" s="49">
        <v>1121945781</v>
      </c>
      <c r="C9" s="49"/>
    </row>
    <row r="10" spans="1:3" x14ac:dyDescent="0.25">
      <c r="A10" s="28" t="s">
        <v>11</v>
      </c>
      <c r="B10" s="47" t="s">
        <v>161</v>
      </c>
      <c r="C10" s="47"/>
    </row>
    <row r="11" spans="1:3" ht="30" customHeight="1" x14ac:dyDescent="0.25">
      <c r="A11" s="29" t="s">
        <v>12</v>
      </c>
      <c r="B11" s="47" t="s">
        <v>162</v>
      </c>
      <c r="C11" s="47"/>
    </row>
    <row r="12" spans="1:3" ht="30" customHeight="1" x14ac:dyDescent="0.25">
      <c r="A12" s="5" t="s">
        <v>13</v>
      </c>
      <c r="B12" s="48" t="s">
        <v>162</v>
      </c>
      <c r="C12" s="47"/>
    </row>
    <row r="13" spans="1:3" x14ac:dyDescent="0.25">
      <c r="A13" s="5" t="s">
        <v>14</v>
      </c>
      <c r="B13" s="49" t="s">
        <v>162</v>
      </c>
      <c r="C13" s="49"/>
    </row>
    <row r="14" spans="1:3" x14ac:dyDescent="0.25">
      <c r="A14" s="5" t="s">
        <v>15</v>
      </c>
      <c r="B14" s="50" t="s">
        <v>163</v>
      </c>
      <c r="C14" s="49"/>
    </row>
    <row r="15" spans="1:3" x14ac:dyDescent="0.25">
      <c r="A15" s="5" t="s">
        <v>16</v>
      </c>
      <c r="B15" s="49" t="s">
        <v>165</v>
      </c>
      <c r="C15" s="49"/>
    </row>
    <row r="16" spans="1:3" x14ac:dyDescent="0.25">
      <c r="A16" s="5" t="s">
        <v>17</v>
      </c>
      <c r="B16" s="49" t="s">
        <v>164</v>
      </c>
      <c r="C16" s="49"/>
    </row>
    <row r="17" spans="1:3" ht="15" customHeight="1" x14ac:dyDescent="0.25">
      <c r="A17" s="5" t="s">
        <v>18</v>
      </c>
      <c r="B17" s="47"/>
      <c r="C17" s="47"/>
    </row>
    <row r="18" spans="1:3" x14ac:dyDescent="0.25">
      <c r="A18" s="5" t="s">
        <v>19</v>
      </c>
      <c r="B18" s="47" t="s">
        <v>162</v>
      </c>
      <c r="C18" s="47"/>
    </row>
    <row r="19" spans="1:3" ht="18.75" customHeight="1" x14ac:dyDescent="0.25">
      <c r="A19" s="5" t="s">
        <v>20</v>
      </c>
      <c r="B19" s="56" t="s">
        <v>162</v>
      </c>
      <c r="C19" s="57"/>
    </row>
    <row r="20" spans="1:3" x14ac:dyDescent="0.25">
      <c r="A20" s="5" t="s">
        <v>21</v>
      </c>
      <c r="B20" s="49">
        <v>1</v>
      </c>
      <c r="C20" s="49"/>
    </row>
    <row r="21" spans="1:3" ht="17.25" customHeight="1" x14ac:dyDescent="0.25">
      <c r="A21" s="5" t="s">
        <v>22</v>
      </c>
      <c r="B21" s="47" t="s">
        <v>115</v>
      </c>
      <c r="C21" s="47"/>
    </row>
    <row r="22" spans="1:3" x14ac:dyDescent="0.25">
      <c r="A22" s="28" t="s">
        <v>23</v>
      </c>
      <c r="B22" s="44" t="s">
        <v>166</v>
      </c>
      <c r="C22" s="44"/>
    </row>
    <row r="23" spans="1:3" x14ac:dyDescent="0.25">
      <c r="A23" s="28" t="s">
        <v>24</v>
      </c>
      <c r="B23" s="46" t="s">
        <v>171</v>
      </c>
      <c r="C23" s="44"/>
    </row>
    <row r="24" spans="1:3" x14ac:dyDescent="0.25">
      <c r="A24" s="28" t="s">
        <v>25</v>
      </c>
      <c r="B24" s="46" t="s">
        <v>172</v>
      </c>
      <c r="C24" s="44"/>
    </row>
    <row r="25" spans="1:3" x14ac:dyDescent="0.25">
      <c r="A25" s="61" t="s">
        <v>26</v>
      </c>
      <c r="B25" s="44" t="s">
        <v>182</v>
      </c>
      <c r="C25" s="45"/>
    </row>
    <row r="26" spans="1:3" x14ac:dyDescent="0.25">
      <c r="A26" s="61"/>
      <c r="B26" s="45"/>
      <c r="C26" s="45"/>
    </row>
    <row r="27" spans="1:3" ht="100.5" customHeight="1" x14ac:dyDescent="0.25">
      <c r="A27" s="61"/>
      <c r="B27" s="45"/>
      <c r="C27" s="45"/>
    </row>
    <row r="28" spans="1:3" x14ac:dyDescent="0.25">
      <c r="A28" s="28" t="s">
        <v>27</v>
      </c>
      <c r="B28" s="45" t="s">
        <v>174</v>
      </c>
      <c r="C28" s="45"/>
    </row>
    <row r="29" spans="1:3" x14ac:dyDescent="0.25">
      <c r="A29" s="28" t="s">
        <v>28</v>
      </c>
      <c r="B29" s="45" t="s">
        <v>175</v>
      </c>
      <c r="C29" s="45"/>
    </row>
    <row r="30" spans="1:3" x14ac:dyDescent="0.25">
      <c r="A30" s="28" t="s">
        <v>29</v>
      </c>
      <c r="B30" s="45" t="s">
        <v>167</v>
      </c>
      <c r="C30" s="45"/>
    </row>
    <row r="31" spans="1:3" x14ac:dyDescent="0.25">
      <c r="A31" s="28" t="s">
        <v>30</v>
      </c>
      <c r="B31" s="45" t="s">
        <v>173</v>
      </c>
      <c r="C31" s="45"/>
    </row>
    <row r="32" spans="1:3" x14ac:dyDescent="0.25">
      <c r="A32" s="28" t="s">
        <v>31</v>
      </c>
      <c r="B32" s="51" t="s">
        <v>168</v>
      </c>
      <c r="C32" s="52"/>
    </row>
    <row r="33" spans="1:3" x14ac:dyDescent="0.25">
      <c r="A33" s="5" t="s">
        <v>32</v>
      </c>
      <c r="B33" s="50" t="s">
        <v>170</v>
      </c>
      <c r="C33" s="50"/>
    </row>
    <row r="34" spans="1:3" ht="45" x14ac:dyDescent="0.25">
      <c r="A34" s="5" t="s">
        <v>33</v>
      </c>
      <c r="B34" s="50" t="s">
        <v>169</v>
      </c>
      <c r="C34" s="4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2" zoomScaleNormal="100" workbookViewId="0">
      <selection activeCell="A9" sqref="A9:C1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2" t="s">
        <v>34</v>
      </c>
      <c r="B1" s="62"/>
      <c r="C1" s="62"/>
    </row>
    <row r="2" spans="1:3" ht="15.75" customHeight="1" x14ac:dyDescent="0.25">
      <c r="A2" s="20" t="s">
        <v>35</v>
      </c>
      <c r="B2" s="63" t="s">
        <v>176</v>
      </c>
      <c r="C2" s="64"/>
    </row>
    <row r="3" spans="1:3" s="2" customFormat="1" x14ac:dyDescent="0.25">
      <c r="A3" s="5" t="s">
        <v>1</v>
      </c>
      <c r="B3" s="49" t="str">
        <f>'AUTOS  NOTA 322'!B2:C2</f>
        <v>50006315000120190050700</v>
      </c>
      <c r="C3" s="49"/>
    </row>
    <row r="4" spans="1:3" s="2" customFormat="1" x14ac:dyDescent="0.25">
      <c r="A4" s="5" t="s">
        <v>2</v>
      </c>
      <c r="B4" s="49" t="str">
        <f>'AUTOS  NOTA 322'!B3:C3</f>
        <v xml:space="preserve">JUZGADO CIVIL DEL CIRCUITO DE ACACÍAS - META </v>
      </c>
      <c r="C4" s="49"/>
    </row>
    <row r="5" spans="1:3" s="2" customFormat="1" ht="61.5" customHeight="1" x14ac:dyDescent="0.25">
      <c r="A5" s="5" t="s">
        <v>3</v>
      </c>
      <c r="B5" s="49" t="str">
        <f>'AUTOS  NOTA 322'!B4:C4</f>
        <v>COMPAÑÍA TIMÓN S.A. 
SERVIENTREGA S.A. 
FARID ABDEL ESCOBAR MURILLO</v>
      </c>
      <c r="C5" s="49"/>
    </row>
    <row r="6" spans="1:3" s="2" customFormat="1" x14ac:dyDescent="0.25">
      <c r="A6" s="5" t="s">
        <v>4</v>
      </c>
      <c r="B6" s="49" t="str">
        <f>'AUTOS  NOTA 322'!B5:C5</f>
        <v>CRISTIAN KALETH CARDONA OROZCO</v>
      </c>
      <c r="C6" s="49"/>
    </row>
    <row r="7" spans="1:3" s="2" customFormat="1" x14ac:dyDescent="0.25">
      <c r="A7" s="5" t="s">
        <v>5</v>
      </c>
      <c r="B7" s="49" t="str">
        <f>'AUTOS  NOTA 322'!B6:C6</f>
        <v>LLAMADA EN GARANTIA</v>
      </c>
      <c r="C7" s="49"/>
    </row>
    <row r="8" spans="1:3" s="2" customFormat="1" x14ac:dyDescent="0.25">
      <c r="A8" s="31" t="s">
        <v>36</v>
      </c>
      <c r="B8" s="49" t="str">
        <f>'AUTOS  NOTA 322'!B7:C8</f>
        <v>CRISTIAN KALETH CARDONA OROZCO</v>
      </c>
      <c r="C8" s="49"/>
    </row>
    <row r="9" spans="1:3" x14ac:dyDescent="0.25">
      <c r="A9" s="20" t="s">
        <v>37</v>
      </c>
      <c r="B9" s="49" t="s">
        <v>177</v>
      </c>
      <c r="C9" s="49"/>
    </row>
    <row r="10" spans="1:3" x14ac:dyDescent="0.25">
      <c r="A10" s="20" t="s">
        <v>38</v>
      </c>
      <c r="B10" s="49" t="s">
        <v>117</v>
      </c>
      <c r="C10" s="49"/>
    </row>
    <row r="11" spans="1:3" x14ac:dyDescent="0.25">
      <c r="A11" s="20" t="s">
        <v>39</v>
      </c>
      <c r="B11" s="77">
        <v>1000000000</v>
      </c>
      <c r="C11" s="78"/>
    </row>
    <row r="12" spans="1:3" x14ac:dyDescent="0.25">
      <c r="A12" s="20" t="s">
        <v>40</v>
      </c>
      <c r="B12" s="77">
        <v>1700000</v>
      </c>
      <c r="C12" s="78"/>
    </row>
    <row r="13" spans="1:3" x14ac:dyDescent="0.25">
      <c r="A13" s="20" t="s">
        <v>41</v>
      </c>
      <c r="B13" s="54" t="s">
        <v>118</v>
      </c>
      <c r="C13" s="55"/>
    </row>
    <row r="14" spans="1:3" x14ac:dyDescent="0.25">
      <c r="A14" s="20" t="s">
        <v>42</v>
      </c>
      <c r="B14" s="47" t="s">
        <v>178</v>
      </c>
      <c r="C14" s="49"/>
    </row>
    <row r="15" spans="1:3" x14ac:dyDescent="0.25">
      <c r="A15" s="20" t="s">
        <v>43</v>
      </c>
      <c r="B15" s="49" t="s">
        <v>113</v>
      </c>
      <c r="C15" s="49"/>
    </row>
    <row r="16" spans="1:3" x14ac:dyDescent="0.25">
      <c r="A16" s="20" t="s">
        <v>44</v>
      </c>
      <c r="B16" s="49" t="s">
        <v>113</v>
      </c>
      <c r="C16" s="49"/>
    </row>
    <row r="17" spans="1:3" x14ac:dyDescent="0.25">
      <c r="A17" s="79" t="s">
        <v>45</v>
      </c>
      <c r="B17" s="49"/>
      <c r="C17" s="49"/>
    </row>
    <row r="18" spans="1:3" x14ac:dyDescent="0.25">
      <c r="A18" s="80"/>
      <c r="B18" s="10" t="s">
        <v>46</v>
      </c>
      <c r="C18" s="10" t="s">
        <v>47</v>
      </c>
    </row>
    <row r="19" spans="1:3" x14ac:dyDescent="0.25">
      <c r="A19" s="80"/>
      <c r="B19" s="6" t="s">
        <v>48</v>
      </c>
      <c r="C19" s="6"/>
    </row>
    <row r="20" spans="1:3" x14ac:dyDescent="0.25">
      <c r="A20" s="80"/>
      <c r="B20" s="6"/>
      <c r="C20" s="6"/>
    </row>
    <row r="21" spans="1:3" x14ac:dyDescent="0.25">
      <c r="A21" s="81"/>
      <c r="B21" s="6"/>
      <c r="C21" s="6"/>
    </row>
    <row r="22" spans="1:3" x14ac:dyDescent="0.25">
      <c r="A22" s="20" t="s">
        <v>49</v>
      </c>
      <c r="B22" s="49" t="s">
        <v>120</v>
      </c>
      <c r="C22" s="49"/>
    </row>
    <row r="23" spans="1:3" x14ac:dyDescent="0.25">
      <c r="A23" s="20" t="s">
        <v>50</v>
      </c>
      <c r="B23" s="63" t="s">
        <v>120</v>
      </c>
      <c r="C23" s="64"/>
    </row>
    <row r="24" spans="1:3" x14ac:dyDescent="0.25">
      <c r="A24" s="20" t="s">
        <v>51</v>
      </c>
      <c r="B24" s="49" t="s">
        <v>123</v>
      </c>
      <c r="C24" s="49"/>
    </row>
    <row r="25" spans="1:3" x14ac:dyDescent="0.25">
      <c r="A25" s="20" t="s">
        <v>52</v>
      </c>
      <c r="B25" s="49" t="s">
        <v>120</v>
      </c>
      <c r="C25" s="49"/>
    </row>
    <row r="26" spans="1:3" x14ac:dyDescent="0.25">
      <c r="A26" s="20" t="s">
        <v>53</v>
      </c>
      <c r="B26" s="49" t="s">
        <v>120</v>
      </c>
      <c r="C26" s="49"/>
    </row>
    <row r="27" spans="1:3" x14ac:dyDescent="0.25">
      <c r="A27" s="19" t="s">
        <v>54</v>
      </c>
      <c r="B27" s="49" t="s">
        <v>120</v>
      </c>
      <c r="C27" s="49"/>
    </row>
    <row r="28" spans="1:3" x14ac:dyDescent="0.25">
      <c r="A28" s="65" t="s">
        <v>55</v>
      </c>
      <c r="B28" s="65"/>
      <c r="C28" s="65"/>
    </row>
    <row r="29" spans="1:3" x14ac:dyDescent="0.25">
      <c r="A29" s="75" t="s">
        <v>56</v>
      </c>
      <c r="B29" s="76"/>
      <c r="C29" s="11"/>
    </row>
    <row r="30" spans="1:3" x14ac:dyDescent="0.25">
      <c r="A30" s="75" t="s">
        <v>57</v>
      </c>
      <c r="B30" s="76"/>
      <c r="C30" s="11"/>
    </row>
    <row r="31" spans="1:3" x14ac:dyDescent="0.25">
      <c r="A31" s="75" t="s">
        <v>58</v>
      </c>
      <c r="B31" s="76"/>
      <c r="C31" s="12"/>
    </row>
    <row r="32" spans="1:3" x14ac:dyDescent="0.25">
      <c r="A32" s="75" t="s">
        <v>59</v>
      </c>
      <c r="B32" s="76"/>
      <c r="C32" s="11"/>
    </row>
    <row r="33" spans="1:3" x14ac:dyDescent="0.25">
      <c r="A33" s="75" t="s">
        <v>60</v>
      </c>
      <c r="B33" s="76"/>
      <c r="C33" s="11"/>
    </row>
    <row r="34" spans="1:3" x14ac:dyDescent="0.25">
      <c r="A34" s="75" t="s">
        <v>61</v>
      </c>
      <c r="B34" s="76"/>
      <c r="C34" s="13"/>
    </row>
    <row r="35" spans="1:3" x14ac:dyDescent="0.25">
      <c r="A35" s="66" t="s">
        <v>62</v>
      </c>
      <c r="B35" s="67"/>
      <c r="C35" s="14"/>
    </row>
    <row r="36" spans="1:3" x14ac:dyDescent="0.25">
      <c r="A36" s="66" t="s">
        <v>63</v>
      </c>
      <c r="B36" s="67"/>
      <c r="C36" s="15"/>
    </row>
    <row r="37" spans="1:3" x14ac:dyDescent="0.25">
      <c r="A37" s="68" t="s">
        <v>64</v>
      </c>
      <c r="B37" s="69"/>
      <c r="C37" s="15"/>
    </row>
    <row r="38" spans="1:3" x14ac:dyDescent="0.25">
      <c r="A38" s="70"/>
      <c r="B38" s="71"/>
      <c r="C38" s="15"/>
    </row>
    <row r="39" spans="1:3" x14ac:dyDescent="0.25">
      <c r="A39" s="72"/>
      <c r="B39" s="73"/>
      <c r="C39" s="15"/>
    </row>
    <row r="40" spans="1:3" x14ac:dyDescent="0.25">
      <c r="A40" s="74" t="s">
        <v>65</v>
      </c>
      <c r="B40" s="74"/>
      <c r="C40" s="74"/>
    </row>
    <row r="41" spans="1:3" x14ac:dyDescent="0.25">
      <c r="A41" s="17" t="s">
        <v>66</v>
      </c>
      <c r="B41" s="18"/>
      <c r="C41" s="15" t="s">
        <v>179</v>
      </c>
    </row>
    <row r="42" spans="1:3" x14ac:dyDescent="0.25">
      <c r="A42" s="66" t="s">
        <v>67</v>
      </c>
      <c r="B42" s="67"/>
      <c r="C42" s="15" t="s">
        <v>179</v>
      </c>
    </row>
    <row r="43" spans="1:3" x14ac:dyDescent="0.25">
      <c r="A43" s="66" t="s">
        <v>68</v>
      </c>
      <c r="B43" s="67"/>
      <c r="C43" s="15" t="s">
        <v>179</v>
      </c>
    </row>
    <row r="44" spans="1:3" x14ac:dyDescent="0.25">
      <c r="A44" s="17" t="s">
        <v>69</v>
      </c>
      <c r="B44" s="18"/>
      <c r="C44" s="15"/>
    </row>
    <row r="45" spans="1:3" x14ac:dyDescent="0.25">
      <c r="A45" s="17" t="s">
        <v>70</v>
      </c>
      <c r="B45" s="18"/>
      <c r="C45" s="15"/>
    </row>
    <row r="46" spans="1:3" x14ac:dyDescent="0.25">
      <c r="A46" s="66" t="s">
        <v>71</v>
      </c>
      <c r="B46" s="67"/>
      <c r="C46" s="15"/>
    </row>
    <row r="47" spans="1:3" x14ac:dyDescent="0.25">
      <c r="A47" s="17" t="s">
        <v>72</v>
      </c>
      <c r="B47" s="16"/>
      <c r="C47" s="15"/>
    </row>
    <row r="48" spans="1:3" x14ac:dyDescent="0.25">
      <c r="A48" s="66" t="s">
        <v>73</v>
      </c>
      <c r="B48" s="67"/>
      <c r="C48" s="15"/>
    </row>
    <row r="49" spans="1:3" x14ac:dyDescent="0.25">
      <c r="A49" s="66" t="s">
        <v>74</v>
      </c>
      <c r="B49" s="67"/>
      <c r="C49" s="15"/>
    </row>
    <row r="50" spans="1:3" x14ac:dyDescent="0.25">
      <c r="A50" s="66" t="s">
        <v>64</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4" sqref="B44:C44"/>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2" t="s">
        <v>75</v>
      </c>
      <c r="B1" s="62"/>
      <c r="C1" s="62"/>
    </row>
    <row r="2" spans="1:9" ht="15" customHeight="1" x14ac:dyDescent="0.25">
      <c r="A2" s="35" t="s">
        <v>35</v>
      </c>
      <c r="B2" s="86" t="str">
        <f>'AUTOS NOTA 321'!B2:C2</f>
        <v xml:space="preserve">14971242 -   APJ32062 </v>
      </c>
      <c r="C2" s="87"/>
    </row>
    <row r="3" spans="1:9" x14ac:dyDescent="0.25">
      <c r="A3" s="36" t="s">
        <v>1</v>
      </c>
      <c r="B3" s="90" t="str">
        <f>'AUTOS  NOTA 322'!B2:C2</f>
        <v>50006315000120190050700</v>
      </c>
      <c r="C3" s="90"/>
    </row>
    <row r="4" spans="1:9" x14ac:dyDescent="0.25">
      <c r="A4" s="36" t="s">
        <v>2</v>
      </c>
      <c r="B4" s="90" t="str">
        <f>'AUTOS  NOTA 322'!B3:C3</f>
        <v xml:space="preserve">JUZGADO CIVIL DEL CIRCUITO DE ACACÍAS - META </v>
      </c>
      <c r="C4" s="90"/>
    </row>
    <row r="5" spans="1:9" x14ac:dyDescent="0.25">
      <c r="A5" s="36" t="s">
        <v>3</v>
      </c>
      <c r="B5" s="90" t="str">
        <f>'AUTOS  NOTA 322'!B4:C4</f>
        <v>COMPAÑÍA TIMÓN S.A. 
SERVIENTREGA S.A. 
FARID ABDEL ESCOBAR MURILLO</v>
      </c>
      <c r="C5" s="90"/>
    </row>
    <row r="6" spans="1:9" ht="15" customHeight="1" x14ac:dyDescent="0.25">
      <c r="A6" s="36" t="s">
        <v>4</v>
      </c>
      <c r="B6" s="90" t="str">
        <f>'AUTOS  NOTA 322'!B5:C5</f>
        <v>CRISTIAN KALETH CARDONA OROZCO</v>
      </c>
      <c r="C6" s="90"/>
    </row>
    <row r="7" spans="1:9" x14ac:dyDescent="0.25">
      <c r="A7" s="36" t="s">
        <v>5</v>
      </c>
      <c r="B7" s="90" t="str">
        <f>'AUTOS  NOTA 322'!B6:C6</f>
        <v>LLAMADA EN GARANTIA</v>
      </c>
      <c r="C7" s="90"/>
    </row>
    <row r="8" spans="1:9" x14ac:dyDescent="0.25">
      <c r="A8" s="38" t="s">
        <v>36</v>
      </c>
      <c r="B8" s="90" t="str">
        <f>'AUTOS  NOTA 322'!B7:C8</f>
        <v>CRISTIAN KALETH CARDONA OROZCO</v>
      </c>
      <c r="C8" s="90"/>
    </row>
    <row r="9" spans="1:9" ht="30" x14ac:dyDescent="0.25">
      <c r="A9" s="36" t="s">
        <v>76</v>
      </c>
      <c r="B9" s="84">
        <f>SUM(C11,C12,C14,C15,C17)</f>
        <v>757824401</v>
      </c>
      <c r="C9" s="85"/>
    </row>
    <row r="10" spans="1:9" x14ac:dyDescent="0.25">
      <c r="A10" s="91" t="s">
        <v>77</v>
      </c>
      <c r="B10" s="88" t="s">
        <v>78</v>
      </c>
      <c r="C10" s="89"/>
    </row>
    <row r="11" spans="1:9" x14ac:dyDescent="0.25">
      <c r="A11" s="91"/>
      <c r="B11" s="37" t="s">
        <v>79</v>
      </c>
      <c r="C11" s="32">
        <v>329066401</v>
      </c>
    </row>
    <row r="12" spans="1:9" x14ac:dyDescent="0.25">
      <c r="A12" s="91"/>
      <c r="B12" s="37" t="s">
        <v>80</v>
      </c>
      <c r="C12" s="32">
        <v>14700000</v>
      </c>
    </row>
    <row r="13" spans="1:9" x14ac:dyDescent="0.25">
      <c r="A13" s="91"/>
      <c r="B13" s="88"/>
      <c r="C13" s="89"/>
    </row>
    <row r="14" spans="1:9" x14ac:dyDescent="0.25">
      <c r="A14" s="91"/>
      <c r="B14" s="37" t="s">
        <v>81</v>
      </c>
      <c r="C14" s="40">
        <v>414058000</v>
      </c>
    </row>
    <row r="15" spans="1:9" x14ac:dyDescent="0.25">
      <c r="A15" s="91"/>
      <c r="B15" s="37" t="s">
        <v>82</v>
      </c>
      <c r="C15" s="40"/>
      <c r="E15" t="s">
        <v>83</v>
      </c>
      <c r="F15" s="22">
        <v>0.7</v>
      </c>
    </row>
    <row r="16" spans="1:9" x14ac:dyDescent="0.25">
      <c r="A16" s="91"/>
      <c r="B16" s="88" t="s">
        <v>84</v>
      </c>
      <c r="C16" s="89"/>
      <c r="E16" t="s">
        <v>85</v>
      </c>
      <c r="F16" s="23">
        <v>0.3</v>
      </c>
      <c r="I16" s="25"/>
    </row>
    <row r="17" spans="1:9" x14ac:dyDescent="0.25">
      <c r="A17" s="91"/>
      <c r="B17" s="37"/>
      <c r="C17" s="41"/>
      <c r="F17" s="26"/>
      <c r="I17" s="25"/>
    </row>
    <row r="18" spans="1:9" ht="23.25" customHeight="1" x14ac:dyDescent="0.25">
      <c r="A18" s="39" t="s">
        <v>86</v>
      </c>
      <c r="B18" s="86" t="s">
        <v>124</v>
      </c>
      <c r="C18" s="87"/>
    </row>
    <row r="19" spans="1:9" ht="60" x14ac:dyDescent="0.25">
      <c r="A19" s="36" t="s">
        <v>87</v>
      </c>
      <c r="B19" s="98" t="s">
        <v>180</v>
      </c>
      <c r="C19" s="99"/>
    </row>
    <row r="20" spans="1:9" ht="15" customHeight="1" x14ac:dyDescent="0.25">
      <c r="A20" s="21" t="s">
        <v>88</v>
      </c>
      <c r="B20" s="95">
        <f>((C22+C23+C25+C26+C30+C28+C32+C34+C29+C33)-C37)*C36*C38</f>
        <v>69470000</v>
      </c>
      <c r="C20" s="95"/>
    </row>
    <row r="21" spans="1:9" x14ac:dyDescent="0.25">
      <c r="A21" s="7" t="s">
        <v>89</v>
      </c>
      <c r="B21" s="100" t="s">
        <v>78</v>
      </c>
      <c r="C21" s="101"/>
    </row>
    <row r="22" spans="1:9" x14ac:dyDescent="0.25">
      <c r="A22" s="82"/>
      <c r="B22" s="37" t="s">
        <v>79</v>
      </c>
      <c r="C22" s="32">
        <v>0</v>
      </c>
    </row>
    <row r="23" spans="1:9" x14ac:dyDescent="0.25">
      <c r="A23" s="83"/>
      <c r="B23" s="37" t="s">
        <v>80</v>
      </c>
      <c r="C23" s="32">
        <v>14500000</v>
      </c>
    </row>
    <row r="24" spans="1:9" x14ac:dyDescent="0.25">
      <c r="A24" s="83"/>
      <c r="B24" s="88" t="s">
        <v>90</v>
      </c>
      <c r="C24" s="89"/>
    </row>
    <row r="25" spans="1:9" x14ac:dyDescent="0.25">
      <c r="A25" s="83"/>
      <c r="B25" s="37" t="s">
        <v>81</v>
      </c>
      <c r="C25" s="32">
        <v>56670000</v>
      </c>
    </row>
    <row r="26" spans="1:9" ht="29.1" customHeight="1" x14ac:dyDescent="0.25">
      <c r="A26" s="83"/>
      <c r="B26" s="37" t="s">
        <v>91</v>
      </c>
      <c r="C26" s="32">
        <v>0</v>
      </c>
    </row>
    <row r="27" spans="1:9" x14ac:dyDescent="0.25">
      <c r="A27" s="83"/>
      <c r="B27" s="88" t="s">
        <v>92</v>
      </c>
      <c r="C27" s="89"/>
    </row>
    <row r="28" spans="1:9" x14ac:dyDescent="0.25">
      <c r="A28" s="83"/>
      <c r="B28" s="37" t="s">
        <v>93</v>
      </c>
      <c r="C28" s="32">
        <v>0</v>
      </c>
    </row>
    <row r="29" spans="1:9" x14ac:dyDescent="0.25">
      <c r="A29" s="83"/>
      <c r="B29" s="37" t="s">
        <v>79</v>
      </c>
      <c r="C29" s="32">
        <v>0</v>
      </c>
    </row>
    <row r="30" spans="1:9" x14ac:dyDescent="0.25">
      <c r="A30" s="83"/>
      <c r="B30" s="37" t="s">
        <v>80</v>
      </c>
      <c r="C30" s="32">
        <v>0</v>
      </c>
    </row>
    <row r="31" spans="1:9" x14ac:dyDescent="0.25">
      <c r="A31" s="83"/>
      <c r="B31" s="88" t="s">
        <v>94</v>
      </c>
      <c r="C31" s="89"/>
    </row>
    <row r="32" spans="1:9" x14ac:dyDescent="0.25">
      <c r="A32" s="83"/>
      <c r="B32" s="37"/>
      <c r="C32" s="32"/>
    </row>
    <row r="33" spans="1:3" x14ac:dyDescent="0.25">
      <c r="A33" s="83"/>
      <c r="B33" s="37" t="s">
        <v>79</v>
      </c>
      <c r="C33" s="32">
        <v>0</v>
      </c>
    </row>
    <row r="34" spans="1:3" x14ac:dyDescent="0.25">
      <c r="A34" s="83"/>
      <c r="B34" s="37" t="s">
        <v>80</v>
      </c>
      <c r="C34" s="32">
        <v>0</v>
      </c>
    </row>
    <row r="35" spans="1:3" x14ac:dyDescent="0.25">
      <c r="A35" s="83"/>
      <c r="B35" s="88" t="s">
        <v>95</v>
      </c>
      <c r="C35" s="89"/>
    </row>
    <row r="36" spans="1:3" x14ac:dyDescent="0.25">
      <c r="A36" s="83"/>
      <c r="B36" s="37" t="s">
        <v>96</v>
      </c>
      <c r="C36" s="33">
        <v>1</v>
      </c>
    </row>
    <row r="37" spans="1:3" x14ac:dyDescent="0.25">
      <c r="A37" s="83"/>
      <c r="B37" s="37" t="s">
        <v>40</v>
      </c>
      <c r="C37" s="34">
        <v>1700000</v>
      </c>
    </row>
    <row r="38" spans="1:3" x14ac:dyDescent="0.25">
      <c r="A38" s="83"/>
      <c r="B38" s="37" t="s">
        <v>97</v>
      </c>
      <c r="C38" s="33">
        <v>1</v>
      </c>
    </row>
    <row r="39" spans="1:3" x14ac:dyDescent="0.25">
      <c r="A39" s="24" t="s">
        <v>98</v>
      </c>
      <c r="B39" s="95">
        <f>IFERROR(B20*(VLOOKUP(B18,E15:F17,2,0)),16666)</f>
        <v>16666</v>
      </c>
      <c r="C39" s="95"/>
    </row>
    <row r="40" spans="1:3" ht="93" customHeight="1" x14ac:dyDescent="0.25">
      <c r="A40" s="36" t="s">
        <v>99</v>
      </c>
      <c r="B40" s="96" t="s">
        <v>181</v>
      </c>
      <c r="C40" s="97"/>
    </row>
    <row r="41" spans="1:3" ht="211.5" customHeight="1" x14ac:dyDescent="0.25">
      <c r="A41" s="36" t="s">
        <v>100</v>
      </c>
      <c r="B41" s="93" t="s">
        <v>183</v>
      </c>
      <c r="C41" s="94"/>
    </row>
    <row r="42" spans="1:3" ht="26.1" customHeight="1" x14ac:dyDescent="0.25">
      <c r="A42" s="43" t="s">
        <v>101</v>
      </c>
      <c r="B42" s="43"/>
      <c r="C42" s="43"/>
    </row>
    <row r="43" spans="1:3" x14ac:dyDescent="0.25">
      <c r="A43" s="42" t="s">
        <v>102</v>
      </c>
      <c r="B43" s="92" t="s">
        <v>113</v>
      </c>
      <c r="C43" s="92"/>
    </row>
    <row r="44" spans="1:3" ht="41.1" customHeight="1" x14ac:dyDescent="0.25">
      <c r="A44" s="42" t="s">
        <v>103</v>
      </c>
      <c r="B44" s="106" t="s">
        <v>184</v>
      </c>
      <c r="C44" s="92"/>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2" t="s">
        <v>104</v>
      </c>
      <c r="B1" s="62"/>
      <c r="C1" s="62"/>
    </row>
    <row r="2" spans="1:3" x14ac:dyDescent="0.25">
      <c r="A2" s="20" t="s">
        <v>35</v>
      </c>
      <c r="B2" s="63" t="str">
        <f>'AUTOS NOTA 324'!B2:C2</f>
        <v xml:space="preserve">14971242 -   APJ32062 </v>
      </c>
      <c r="C2" s="64"/>
    </row>
    <row r="3" spans="1:3" x14ac:dyDescent="0.25">
      <c r="A3" s="5" t="s">
        <v>1</v>
      </c>
      <c r="B3" s="49" t="str">
        <f>'AUTOS  NOTA 322'!B2:C2</f>
        <v>50006315000120190050700</v>
      </c>
      <c r="C3" s="49"/>
    </row>
    <row r="4" spans="1:3" x14ac:dyDescent="0.25">
      <c r="A4" s="5" t="s">
        <v>2</v>
      </c>
      <c r="B4" s="49" t="str">
        <f>'AUTOS  NOTA 322'!B3:C3</f>
        <v xml:space="preserve">JUZGADO CIVIL DEL CIRCUITO DE ACACÍAS - META </v>
      </c>
      <c r="C4" s="49"/>
    </row>
    <row r="5" spans="1:3" x14ac:dyDescent="0.25">
      <c r="A5" s="5" t="s">
        <v>3</v>
      </c>
      <c r="B5" s="49" t="str">
        <f>'AUTOS  NOTA 322'!B4:C4</f>
        <v>COMPAÑÍA TIMÓN S.A. 
SERVIENTREGA S.A. 
FARID ABDEL ESCOBAR MURILLO</v>
      </c>
      <c r="C5" s="49"/>
    </row>
    <row r="6" spans="1:3" ht="15" customHeight="1" x14ac:dyDescent="0.25">
      <c r="A6" s="5" t="s">
        <v>4</v>
      </c>
      <c r="B6" s="49" t="str">
        <f>'AUTOS  NOTA 322'!B5:C5</f>
        <v>CRISTIAN KALETH CARDONA OROZCO</v>
      </c>
      <c r="C6" s="49"/>
    </row>
    <row r="7" spans="1:3" ht="15" customHeight="1" x14ac:dyDescent="0.25">
      <c r="A7" s="5" t="s">
        <v>5</v>
      </c>
      <c r="B7" s="49" t="str">
        <f>'AUTOS  NOTA 322'!B6:C6</f>
        <v>LLAMADA EN GARANTIA</v>
      </c>
      <c r="C7" s="49"/>
    </row>
    <row r="8" spans="1:3" ht="15" customHeight="1" x14ac:dyDescent="0.25">
      <c r="A8" s="31" t="s">
        <v>36</v>
      </c>
      <c r="B8" s="49" t="str">
        <f>'AUTOS  NOTA 322'!B7:C8</f>
        <v>CRISTIAN KALETH CARDONA OROZCO</v>
      </c>
      <c r="C8" s="49"/>
    </row>
    <row r="9" spans="1:3" ht="18.95" customHeight="1" x14ac:dyDescent="0.25">
      <c r="A9" s="5" t="s">
        <v>105</v>
      </c>
      <c r="B9" s="49"/>
      <c r="C9" s="49"/>
    </row>
    <row r="10" spans="1:3" x14ac:dyDescent="0.25">
      <c r="A10" s="7" t="s">
        <v>89</v>
      </c>
      <c r="B10" s="104">
        <f>'AUTOS NOTA 324'!B20:C20</f>
        <v>69470000</v>
      </c>
      <c r="C10" s="104"/>
    </row>
    <row r="11" spans="1:3" x14ac:dyDescent="0.25">
      <c r="A11" s="7" t="s">
        <v>106</v>
      </c>
      <c r="B11" s="105">
        <f>'AUTOS NOTA 324'!B39:C39</f>
        <v>16666</v>
      </c>
      <c r="C11" s="49"/>
    </row>
    <row r="12" spans="1:3" ht="30" x14ac:dyDescent="0.25">
      <c r="A12" s="7" t="s">
        <v>107</v>
      </c>
      <c r="B12" s="102"/>
      <c r="C12" s="103"/>
    </row>
    <row r="13" spans="1:3" ht="45" x14ac:dyDescent="0.25">
      <c r="A13" s="5" t="s">
        <v>108</v>
      </c>
      <c r="B13" s="49"/>
      <c r="C13" s="49"/>
    </row>
    <row r="14" spans="1:3" ht="45" x14ac:dyDescent="0.25">
      <c r="A14" s="5" t="s">
        <v>109</v>
      </c>
      <c r="B14" s="49"/>
      <c r="C14" s="49"/>
    </row>
    <row r="15" spans="1:3" x14ac:dyDescent="0.25">
      <c r="A15" s="5" t="s">
        <v>110</v>
      </c>
      <c r="B15" s="6"/>
      <c r="C15" s="6"/>
    </row>
    <row r="16" spans="1:3" x14ac:dyDescent="0.25">
      <c r="A16" s="7" t="s">
        <v>111</v>
      </c>
      <c r="B16" s="49"/>
      <c r="C16" s="49"/>
    </row>
    <row r="17" spans="1:3" x14ac:dyDescent="0.25">
      <c r="A17" s="6" t="s">
        <v>112</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41</v>
      </c>
      <c r="B1" t="s">
        <v>113</v>
      </c>
      <c r="C1" s="9" t="s">
        <v>45</v>
      </c>
      <c r="D1" s="9" t="s">
        <v>114</v>
      </c>
      <c r="E1" s="3" t="s">
        <v>51</v>
      </c>
      <c r="F1" s="2" t="s">
        <v>83</v>
      </c>
      <c r="G1" s="4">
        <v>0</v>
      </c>
      <c r="H1" t="s">
        <v>18</v>
      </c>
      <c r="I1" t="s">
        <v>115</v>
      </c>
      <c r="K1" t="s">
        <v>116</v>
      </c>
      <c r="L1" s="30" t="s">
        <v>117</v>
      </c>
      <c r="M1" t="s">
        <v>118</v>
      </c>
      <c r="N1" t="s">
        <v>83</v>
      </c>
      <c r="O1" t="s">
        <v>119</v>
      </c>
    </row>
    <row r="2" spans="1:15" x14ac:dyDescent="0.25">
      <c r="A2" t="s">
        <v>118</v>
      </c>
      <c r="B2" t="s">
        <v>120</v>
      </c>
      <c r="C2" t="s">
        <v>121</v>
      </c>
      <c r="D2" s="2" t="s">
        <v>122</v>
      </c>
      <c r="E2" s="1" t="s">
        <v>123</v>
      </c>
      <c r="F2" s="2" t="s">
        <v>124</v>
      </c>
      <c r="G2" s="4">
        <v>0.7</v>
      </c>
      <c r="H2" t="s">
        <v>125</v>
      </c>
      <c r="I2" t="s">
        <v>126</v>
      </c>
      <c r="K2" t="s">
        <v>6</v>
      </c>
      <c r="L2" s="30" t="s">
        <v>127</v>
      </c>
      <c r="M2" t="s">
        <v>128</v>
      </c>
      <c r="N2" t="s">
        <v>85</v>
      </c>
      <c r="O2" t="s">
        <v>120</v>
      </c>
    </row>
    <row r="3" spans="1:15" x14ac:dyDescent="0.25">
      <c r="A3" t="s">
        <v>128</v>
      </c>
      <c r="C3" t="s">
        <v>129</v>
      </c>
      <c r="D3" s="2" t="s">
        <v>130</v>
      </c>
      <c r="E3" s="1" t="s">
        <v>131</v>
      </c>
      <c r="F3" s="2" t="s">
        <v>85</v>
      </c>
      <c r="G3" s="4">
        <v>0.3</v>
      </c>
      <c r="H3" t="s">
        <v>132</v>
      </c>
      <c r="I3" t="s">
        <v>133</v>
      </c>
      <c r="L3" s="30" t="s">
        <v>8</v>
      </c>
      <c r="M3" t="s">
        <v>134</v>
      </c>
      <c r="N3" t="s">
        <v>124</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92</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3.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2023-10-18T13:24:32Z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