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F642EEC6-B385-442E-BE54-BE512292F42E}"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1"/>
  <c r="B17" i="11"/>
  <c r="B28" i="1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<sst xmlns="http://schemas.openxmlformats.org/spreadsheetml/2006/main" count="245" uniqueCount="178">
  <si>
    <t>SOLICITUD DE ANTECEDENTES -ABOGADO EXTERNO-</t>
  </si>
  <si>
    <t>Radicado(23 digitos)</t>
  </si>
  <si>
    <t>190013103004-2021-00169-00</t>
  </si>
  <si>
    <t>Juzgado</t>
  </si>
  <si>
    <t>JUZGADO 4 CIVIL DEL CIRCUITO DE POPAYÁN</t>
  </si>
  <si>
    <t>Demandado</t>
  </si>
  <si>
    <t>1. CONSORCIO PRESTASALUD hoy MEDIMAS EPS SAS.
2. CAFESALUD EPS S A – EN LIQUIDACIÓN
3. DIME CLÍNICA NEUROCARDIOVASCULAR S.A.
4. CLÍNICA LA ESTANCIA S.A.
5. SALUDCOOP ENTIDAD PROMOTORA DE SALUD ORGANISMO COOPERATIVO SALUDCOOP EN LIQUIDACION.</t>
  </si>
  <si>
    <t xml:space="preserve">Demandante </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</si>
  <si>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t>
  </si>
  <si>
    <t>Tipo de vinculacion compañía</t>
  </si>
  <si>
    <t>LLAMADA EN GARANTIA</t>
  </si>
  <si>
    <t>Nombre de lesionado o muerto (s)</t>
  </si>
  <si>
    <t>ELVIA CRISTINA MEDINA LÓPEZ</t>
  </si>
  <si>
    <t>Fecha de los hechos</t>
  </si>
  <si>
    <t xml:space="preserve">8 de julio de 2015 al 10 de mayo de 2016 </t>
  </si>
  <si>
    <t>Fecha de solicitud audiencia prejudicial</t>
  </si>
  <si>
    <t>02 de febrero del 2018</t>
  </si>
  <si>
    <t>Fecha de audiencia prejudicial</t>
  </si>
  <si>
    <t>10 de abril del 2018</t>
  </si>
  <si>
    <t>AMPARO A AFECTAR</t>
  </si>
  <si>
    <t>RC Profesional Médica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</si>
  <si>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</si>
  <si>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</si>
  <si>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</si>
  <si>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</si>
  <si>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</si>
  <si>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</si>
  <si>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</si>
  <si>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</si>
  <si>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</si>
  <si>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</si>
  <si>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a Bienes Jurídicos</t>
  </si>
  <si>
    <t>DAÑOS MATERIALES</t>
  </si>
  <si>
    <t>Asegurado</t>
  </si>
  <si>
    <t>DIME CLÍNICA NEUROVASCULAR S.A,</t>
  </si>
  <si>
    <t>Nit Asegurado</t>
  </si>
  <si>
    <t>800.024.390-3</t>
  </si>
  <si>
    <t xml:space="preserve">No. Póliza vinculada (las que se necesite solicitar). </t>
  </si>
  <si>
    <r>
      <rPr>
        <b/>
        <sz val="11"/>
        <color theme="1"/>
        <rFont val="Calibri"/>
        <family val="2"/>
        <scheme val="minor"/>
      </rPr>
      <t xml:space="preserve">022126715/0 </t>
    </r>
    <r>
      <rPr>
        <sz val="11"/>
        <color theme="1"/>
        <rFont val="Calibri"/>
        <family val="2"/>
        <scheme val="minor"/>
      </rPr>
      <t xml:space="preserve">
Es de anotar que en el llamamiento solo se menciona la póliza 022126715/0, pero revisado el expediente se observa que la Clinica también aportó la póliza </t>
    </r>
    <r>
      <rPr>
        <b/>
        <sz val="11"/>
        <color theme="1"/>
        <rFont val="Calibri"/>
        <family val="2"/>
        <scheme val="minor"/>
      </rPr>
      <t>022126710/0</t>
    </r>
    <r>
      <rPr>
        <sz val="11"/>
        <color theme="1"/>
        <rFont val="Calibri"/>
        <family val="2"/>
        <scheme val="minor"/>
      </rPr>
      <t>, tomada por dicha Clinica.</t>
    </r>
  </si>
  <si>
    <t>Fecha de asignación</t>
  </si>
  <si>
    <t>1 de marzo del 2022</t>
  </si>
  <si>
    <t>Fecha de notificación</t>
  </si>
  <si>
    <t>01 de agosto del 2024 (Notifiación por estados)</t>
  </si>
  <si>
    <t xml:space="preserve">Fecha de contestacion </t>
  </si>
  <si>
    <t>02 de septiembre del 2024</t>
  </si>
  <si>
    <t>REMISION DE ANTECEDENTES - ABOGADO INTERNO-</t>
  </si>
  <si>
    <t>SINIESTRO - APLICATIVO</t>
  </si>
  <si>
    <r>
      <t xml:space="preserve">SINIESTRO </t>
    </r>
    <r>
      <rPr>
        <sz val="11"/>
        <color theme="1"/>
        <rFont val="Calibri"/>
        <family val="2"/>
        <scheme val="minor"/>
      </rPr>
      <t>65512451</t>
    </r>
    <r>
      <rPr>
        <b/>
        <sz val="11"/>
        <color theme="1"/>
        <rFont val="Calibri"/>
        <family val="2"/>
        <scheme val="minor"/>
      </rPr>
      <t xml:space="preserve"> - LEGIS </t>
    </r>
    <r>
      <rPr>
        <sz val="11"/>
        <color theme="1"/>
        <rFont val="Calibri"/>
        <family val="2"/>
        <scheme val="minor"/>
      </rPr>
      <t xml:space="preserve">APJ32550
</t>
    </r>
  </si>
  <si>
    <t>RADICADO (23 digitos)</t>
  </si>
  <si>
    <t>JUZGADO</t>
  </si>
  <si>
    <t>DEMANDADO</t>
  </si>
  <si>
    <t>DEMANDANTE</t>
  </si>
  <si>
    <t>TIPO DE VINCULACIÓN COMPAÑÍA</t>
  </si>
  <si>
    <t>PÓLIZA</t>
  </si>
  <si>
    <t>22126715 / 0</t>
  </si>
  <si>
    <t>R.C. Profesional</t>
  </si>
  <si>
    <t>VALOR ASEGURADO</t>
  </si>
  <si>
    <t>El valor asegurado se encuentra disponible, ya que no se han efectuado pagos con cargo a la póliza vinculada.</t>
  </si>
  <si>
    <t>DEDUCIBLE</t>
  </si>
  <si>
    <t>10% sobre el valor de la pérdida -  Mínimo $3.000.000.</t>
  </si>
  <si>
    <t>MODALIDAD</t>
  </si>
  <si>
    <t>CLAIMS MADE</t>
  </si>
  <si>
    <t xml:space="preserve">VIGENCIA </t>
  </si>
  <si>
    <t>Desde el 15/07/2017 hasta el 15/07/2018.</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</si>
  <si>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</si>
  <si>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</si>
  <si>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</si>
  <si>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</si>
  <si>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</si>
  <si>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</si>
  <si>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</si>
  <si>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</si>
  <si>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</si>
  <si>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</si>
  <si>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</si>
  <si>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</si>
  <si>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</si>
  <si>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</si>
  <si>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</si>
  <si>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</si>
  <si>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</si>
  <si>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</si>
  <si>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r>
      <t xml:space="preserve">X - </t>
    </r>
    <r>
      <rPr>
        <b/>
        <u/>
        <sz val="11"/>
        <color theme="1"/>
        <rFont val="Calibri"/>
        <family val="2"/>
        <scheme val="minor"/>
      </rPr>
      <t>Modalidad Claims Made</t>
    </r>
    <r>
      <rPr>
        <sz val="11"/>
        <color theme="1"/>
        <rFont val="Calibri"/>
        <family val="2"/>
        <scheme val="minor"/>
      </rPr>
      <t xml:space="preserve">: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t>
    </r>
    <r>
      <rPr>
        <b/>
        <sz val="11"/>
        <color theme="1"/>
        <rFont val="Calibri"/>
        <family val="2"/>
        <scheme val="minor"/>
      </rPr>
      <t>a partir del 15 de julio de 2012</t>
    </r>
    <r>
      <rPr>
        <sz val="11"/>
        <color theme="1"/>
        <rFont val="Calibri"/>
        <family val="2"/>
        <scheme val="minor"/>
      </rPr>
      <t xml:space="preserve"> y por los cuales el asegurado sea civilmente responsable.</t>
    </r>
  </si>
  <si>
    <t xml:space="preserve">• La responsabilidad de la aseguradora se encuentra limitada al valor de la suma asegurada.
</t>
  </si>
  <si>
    <t>X -  $2.500.000.000.</t>
  </si>
  <si>
    <t xml:space="preserve">• Disminución de la suma asegurada por pago de indemnizaciones con cargo a la PÓLIZA DE RESPONSABILIDAD CIVIL - PROFESIONAL CLÍNICAS Y HOSPITALES No. 022126715 / 0.
</t>
  </si>
  <si>
    <t>X - El valor asegurado se encuentra disponible, ya que no se han efectuado pagos con cargo a la póliza vinculada.</t>
  </si>
  <si>
    <t>• Prescripción de las acciones derivadas del contrato de seguros.</t>
  </si>
  <si>
    <t xml:space="preserve">X - Validar configuración del término prescritivo del asegurado (Ver correo electrónico remitido por la compañía al asegurado el 15 de febrero de 2022). </t>
  </si>
  <si>
    <t>• Existencia de coaseguro.</t>
  </si>
  <si>
    <t>• Aplicación de la limitación de responsabilidad por razón del deducible a cargo del asegurado.</t>
  </si>
  <si>
    <t>X - 10% sobre el valor de la pérdida -  Mínimo $3.000.000.</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</si>
  <si>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</si>
  <si>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</si>
  <si>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</si>
  <si>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</si>
  <si>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</si>
  <si>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</si>
  <si>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</si>
  <si>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</si>
  <si>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</si>
  <si>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</si>
  <si>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X</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</si>
  <si>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</si>
  <si>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</si>
  <si>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</si>
  <si>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</si>
  <si>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</si>
  <si>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</si>
  <si>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</si>
  <si>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</si>
  <si>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</si>
  <si>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</si>
  <si>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</si>
  <si>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</si>
  <si>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</si>
  <si>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</si>
  <si>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</si>
  <si>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</si>
  <si>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de este proceso se califica como REMOTA, toda vez que, se configuró la prescripción ordinaria de las acciones derivadas del contrato de seguro documentado en la póliza R.C. PROFESIONAL CLINICAS Y HOSPITALES No. 022126715/0. 
Lo primero que debe tenerse en cuenta es que, la póliza No.  022126715/0 cuyo tomador y asegurado es DIME CLINICA NEUROCARDIOVASCULAR, pactada bajo la modalidad claims made, ofrece cobertura temporal y material. Por un lado, el evento que se generó desde el 8 de julio de 2015 a 10 de mayo de 2016, ocurrió dentro del periodo retroactivo de la póliza, el cual se contaba desde el 15 de julio de 2012. Asimismo, consta que la primera reclamación que los demandantes formularon a  CLINICA NEUROCARDIOVASCULAR DIME se hizo el 10 de abril de 2018 es decir, la reclamación se produjo dentro de la vigencia de este contrato de seguro. 
Así se tiene que según la documentación que obra dentro del expediente, a la  CLINICA NEUROCARDIOVASCULAR DIME., se le efectuó la primera reclamación, cuando se le formuló la petición extrajudicial, es decir, desde el momento en que se celebró la audiencia de conciliación convocada por los demandantes, ante el Centro de Conciliación de la Casa de Justicia de la Secretaria de Gobierno Municipal de la Alcaldía de Popayán, cuya fecha data del 10 de abril de 2018. A partir de dicha fecha que empieza a contar el término para la configuración de la prescripción ordinaria. De conformidad con lo anterior, es entonces a partir del 10 de abril de 2018 que se cuenta con el término de 2 años para ejercer la acción judicial consagrada en el artículo 1081 del Código de Comercio, en concordancia con el Art. 1131 del mismo estatuto, feneciendo el término en agosto del 2020 (contabilizando el término de suspensión por Covid). En ese orden de cosas el llamamiento en garantía efectuado por la Clínica DIME hasta el 25 de junio del 2024 se encuentra afectado por prescripción. 
Frente a la responsabilidad del asegurado, se debe tener en cuenta que hasta el momento esta no se ha acreditado por lo siguiente: (i) en el dictamen pericial allegado por la parte demandante, se establece que no se encuentran errores por parte de la cirugía vascular y ortopedia, y que la amputación estaba indicada; (ii) en la historia clínica queda establecido que desde el momento en que tuvo entrada la señora Elvia Cristina Medina López se le prestaron todos los servicios y atenciones médicas posibles de acuerdo a su patología; (ii) la parte demandante no aporta al proceso prueba alguna que demuestre que la causa que genera la amputación de pierna derecha, fue por una falta en la atención o cuidado desarrollado por el personal médico de la institución, y no el desarrollo natural de la patología del paciente. Sin embargo, es importante resaltar que si bien se establece que hay un monitoreo constante del paciente desde su momento de llegada, se denota que varios de los exámenes que debían realizársele fueron realizados 2 días después del ingreso de la paciente. Por tanto, dependerá del debate probatorio acreditar la incidencia del comportamiento de los protocolos médicos y del personal médico y en los resultados del hecho lesivo. 
Lo anterior sin perjuicio del carácter contingente de la calificación.</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</si>
  <si>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</si>
  <si>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</si>
  <si>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</si>
  <si>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</si>
  <si>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</si>
  <si>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</si>
  <si>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</si>
  <si>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</si>
  <si>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</si>
  <si>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DEMANDA:
1. LAS EXCEPCIONES PLANTEADAS POR DIME CLINICA NEUROCARDIOVASCULAR, ENTIDAD QUE EFECTÚA EL LLAMAMIENTO EN GARANTÍA A MI PROCURADA.
2. LA CONDUCTA DESPLEGADA POR DIME CLINICA NEUROCARDIOVASCULAR. Y POR LOS FUNCIONARIOS DE SALUD QUE INTERVINIERON Y ATENDIERON LA SITUACIÓN MÉDICA Y LA INTERVENCIÓN QUIRÚRGICA DE LA SEÑORA ELVIA CRISTINA MEDINA FUE DILIGENTE, IDÓNEA Y OPORTUNA 
3. INEXISTENCIA DEL NEXO DE CAUSALIDAD ENTRE EL DAÑO ALEGADO POR LA PACIENTE Y LA ACTUACIÓN DE DIME CLINICA NEUROCARDIOVASCULAR.
4. EL CONTENIDO OBLIGACIONAL QUE CONLLEVA EL SERVICIO MÉDICO ES DE MEDIO Y NO DE RESULTADO.
5. EL RÉGIMEN DE RESPONSABILIDAD APLICABLE A ESTE PARTICULAR ES EL DE LA CULPA PROBADA -REITERACIÓN DE LA JURISPRUDENCIA DE LA CORTE SUPREMA DE JUSTICIA Y DE LA CORTE CONSTITUCIONAL- 
6. IMPROCEDENCIA DEL PERJUICIO MATERIAL DENOMINADO LUCRO CESANTE.
7. IMPROCEDENCIA DEL PERJUICIO MATERIAL DENOMINADO DAÑO EMERGENTE
8. TASACIÓN INDEBIDA, EXHORBITANTE E INJUSTIFICADA DE LOS SUPUESTOS PERJUICIOS INMATERIALES PRETENDIDOS POR LOS DEMANDANTES, TITULADO COMO: DAÑOS MORALES.  
9.TASACIÓN INDEBIDA, EXHORBITANTE E INJUSTIFICADA DE LOS SUPUESTOS PERJUICIOS INMATERIALES PRETENDIDOS POR LOS DEMANDANTES, TITULADO COMO: DAÑO A LA VIDA EN RELACIÓN. 
10. IMPROCEDENCIA DEL RECONOCIMIENTO DE LOS PERJUICIOS EXTRAPATRIMONIALES DENOMINADOS DAÑO A BIENES JURÍDICOS
11. ENRIQUECIMIENTO SIN CAUSA. 
12. GENÉRICA O INNOMINADA. 
LLAMAMIENTO EN GARANTÍA:
1. PRESCRIPCIÓN ORDINARIA DE LAS ACCIONES DERIVADAS DEL CONTRATO DE SEGURO DOCUMENTADO EN LA PÓLIZA R.C. PARA CLINICAS Y HOSPITALES Y/O CENTROS MEDICO No. 022126715. 
2. INEXISTENCIA DE OBLIGACIÓN INDEMNIZATORIA A CARGO DE ALLIANZ SEGUROS S.A., POR CUANTO NO SE HA REALIZADO EL RIESGO ASEGURADO EN LA PÓLIZA DE RESPONSABILIDAD CIVIL PROFESIONAL INSTITUCIONES CLÍNICAS NO. 022126715.
4. EL SEGURO CONTENIDO EN LA PÓLIZA No. 022126715. /0 ES DE CARÁCTER MERAMENTE INDEMNIZATORIO
5. EN CUALQUIER CASO, DE NINGUNA FORMA SE PODRÁ EXCEDER EL LÍMITE DEL VALOR ASEGURADO EN LA PÓLIZA R.C. PARA CLINICAS Y HOSPITALES No. 022126715/0.
6. EN LAS CONDICIONES DE LA PÓLIZA No. 022126715 SE PACTÓ UN DEDUCIBLE A CARGO DEL ASEGURADO. 
7. DISPONIBILIDAD DE LA SUMA ASEGURADA
8. SUJECIÓN A LAS CONDICIONES PARTICULARES Y GENERALES DEL CONTRATO DE SEGURO, EN LA QUE SE IDENTIFICA LA PÓLIZA 022126715. /0, EL CLAUSULADO Y LOS AMPAROS 
9. INEXISTENCIA DE SOLIDARIDAD ENTRE ALLIANZ SEGUROS S.A. Y LA CLÍNICA LA ESTANCIA S.A. 
10. EL CONTRATO ES LEY PARA LAS PARTES
11.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</si>
  <si>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</si>
  <si>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</si>
  <si>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</si>
  <si>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</si>
  <si>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</si>
  <si>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</si>
  <si>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</si>
  <si>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</si>
  <si>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</si>
  <si>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</si>
  <si>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</si>
  <si>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</si>
  <si>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</si>
  <si>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</si>
  <si>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</si>
  <si>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</si>
  <si>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</si>
  <si>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</si>
  <si>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</si>
  <si>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EVENTUAL GENERALES</t>
  </si>
  <si>
    <t xml:space="preserve">Ocupado-trabajador cuenta ajena </t>
  </si>
  <si>
    <t xml:space="preserve">Ciclista </t>
  </si>
  <si>
    <t>DEMANDA DIRECTA</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</si>
  <si>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</si>
  <si>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</si>
  <si>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</si>
  <si>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</si>
  <si>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</si>
  <si>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</si>
  <si>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</si>
  <si>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</si>
  <si>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</si>
  <si>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</si>
  <si>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</si>
  <si>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</si>
  <si>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</si>
  <si>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</si>
  <si>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</si>
  <si>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</si>
  <si>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</si>
  <si>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</si>
  <si>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</si>
  <si>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</si>
  <si>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</si>
  <si>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</si>
  <si>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SÍ
</t>
  </si>
  <si>
    <t xml:space="preserve">Por favor agregar en la casilla "Observaciones sobre el valor de la contingencia" la edad de la víctima, el valor del salario devengado y los días de incapacidad médica. Del mismo modo, se aconseja no objetar el juramento estimatorio, ya que las pretensiones materiales no son exageradas. </t>
  </si>
  <si>
    <t>Las pretensiones objetivas ascienden a $1,115,730,069 ($1,239,700,076 menos el deducible del 10%). De acuerdo con lo siguiente.
Lucro Cesante: $225.709.218. A favor de la señora Elvia Medina López. Dentro del plenario consta prueba de que la señora MEDINA sufrió una PCL del 78,58% y se liquida sobre el valor salarial acreditado según certificación laboral allegada al proceso, que para el 2015 era de $737.800 y una vez actualizada la renta asciende a $849.016,94, su edad al momento del hecho era de 27 años (fecha de nacimiento: 28 de diciembre de 1987), con una vida probable de 699.6 meses, conforme a la Resolución 1555 de 2010. Respecto de los días totales de incapacidad se informa que los demandantes no aportan certificado que indique los días de incapacidad. Ahora bien, teniendo en cuenta que el valor solicitado en demanda es inferior a la liquidación objetiva de este perjuicio, se tendrá en cuenta la solicitada en escrito de demanda, el cual es $169.700.076.
Daño Emergente: $0. Resulta palmario establecer que no se justifican los montos solicitados, pues al proceso no se allego ninguna prueba o factura que demuestren estos cargos.
Daño Moral: $450.000.000. a) Elvia Cristina Medina López:  $60.000.000  b) Elvia Carmen López Medina: $60.000.000; c) Jairo Medina: $60.000.000; d) Maira Lizeth Medina López $30.000.000; e) Rony Mauricio Medina López $30.000.000; f) Javier Joaquín Medina López: $30.000.000; g) Adriana Medina López: $30.000.000; h) Lorena Medina López: $30.000.000; i) Mildred Medina López: $30.000.000;  j) Dalia Medina López: $30.000.000; k) Sandra Yamith Medina López: $30.00.000; l) Dionee Naryibe Medina López: $30.000.000; m) Manuel Fernando Venezuela Medina: $0; n) Daniela Alejandra Rengifo Medina: $0; o) Luis Felipe Gutiérrez Medina: $0; p) Lina María Valenzuela Medina: $0; q) Daniela Marcela Angarita Medina: $0.; y,  r) María Fernanda Angarita Medina: $0. 
Lo anterior, de conformidad con la jurisprudencia Corte Suprema de Justicia, como por ejemplo en la sentencia SC562-2020 del 27 de febrero 2020 a través de la cual se concedió valor máximo a otorgar es de $60.000.000 para la victima directa y los padres por la pérdida de ambos ojos y otras condiciones médicas para un menor, dónde al hermano se le fijo el límite de $30.000.000. De igual manera, se hace énfasis en que la presunción de daño para parientes en segundo grado de consanguinidad no genera presunción y dentro del expediente no obran pruebas suficientes que acrediten los daños solicitados por estos, esto según sentencia SP12969-2015. 
Daño a la Vida en Relación: $620.000.000. a) Elvia Cristina Medina López:  $70.000.000  b) Elvia Carmen López Medina: $50.000.000; c) Jairo Medina: $50.000.000; d) Maira Lizeth Medina López $50.000.000; e) Rony Mauricio Medina López $50.000.000; f) Javier Joaquín Medina López: $50.000.000; g) Adriana Medina López: $50.000.000; h) Lorena Medina López: $50.000.000; i) Mildred Medina López: $50.000.000;  j) Dalia Medina López: $5.0000.000; k) Sandra Yamith Medina López: $50.000.000; l) Dionee Naryibe Medina López: $50.000.000; m) Manuel Fernando Venezuela Medina: $0; n) Daniela Alejandra Rengifo Medina: $0; o) Luis Felipe Gutiérrez Medina: $0; p) Lina María Valenzuela Medina: $0; q) Daniela Marcela Angarita Medina: $0.; y,  r) María Fernanda Angarita Medina: $0. 
Ante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$50.000.000 para cada uno de los demandantes, pues en jurisprudencia SC665-2019 fue reconocido este monto como tope máximo del reconocimiento a estos daños a familiares de las víctimas directas. Frente a la víctima directa, se tiene en cuenta el tope máximo de $70.000.000, pues según jurisprudencia de SC562-2020, es el monto otorgado por daños a una menor que se dieron por negligencia médica. De igual manera, se hace énfasis en que la presunción de daño para parientes en segundo grado de consanguinidad no genera presunción y dentro del expediente no obran pruebas suficientes que acrediten los daños solicitados por estos, esto según sentencia SP12969-2015. 
Daño a Bienes Jurídicos: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</si>
</sst>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vertical="top"/>
    </xf>
    <xf numFmtId="14" fontId="0" fillId="0" borderId="1" xfId="0" applyNumberFormat="1" applyBorder="1" applyAlignment="1">
      <alignment horizontal="justify" vertical="top"/>
    </xf>
    <xf numFmtId="0" fontId="0" fillId="0" borderId="3"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lef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4" fontId="0" fillId="0" borderId="1" xfId="0" applyNumberFormat="1" applyBorder="1" applyAlignment="1">
      <alignment horizontal="left" vertical="top"/>
    </xf>
    <xf numFmtId="164" fontId="0" fillId="0" borderId="1" xfId="0" applyNumberFormat="1" applyBorder="1" applyAlignment="1">
      <alignment vertical="top" wrapText="1"/>
    </xf>
    <xf numFmtId="0" fontId="0" fillId="0" borderId="1" xfId="0" applyBorder="1" applyAlignment="1">
      <alignment vertical="center" wrapText="1"/>
    </xf>
    <xf numFmtId="0" fontId="6" fillId="0" borderId="1" xfId="0" applyFont="1" applyBorder="1" applyAlignment="1">
      <alignment vertical="center" wrapText="1"/>
    </xf>
    <xf numFmtId="0" fontId="2" fillId="0" borderId="1" xfId="0" applyFont="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0" fontId="7" fillId="0" borderId="2" xfId="0" applyFont="1"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justify"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3" fillId="2" borderId="4" xfId="0" applyFont="1" applyFill="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0" fillId="0" borderId="2" xfId="0"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1"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rli/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15" zoomScaleNormal="100" workbookViewId="0">
      <selection activeCell="B12" sqref="B12:C14"/>
    </sheetView>
  </sheetViews>
  <sheetFormatPr baseColWidth="10" defaultColWidth="0" defaultRowHeight="14.4" x14ac:dyDescent="0.3"/>
  <cols>
    <col min="1" max="1" width="46.33203125" style="7" bestFit="1" customWidth="1"/>
    <col min="2" max="2" width="63.6640625" style="7" customWidth="1"/>
    <col min="3" max="3" width="37.44140625" style="7" customWidth="1"/>
    <col min="4" max="4" width="11.44140625" style="2" hidden="1" customWidth="1"/>
    <col min="5" max="16384" width="11.44140625" style="2" hidden="1"/>
  </cols>
  <sheetData>
    <row r="1" spans="1:3" ht="18" x14ac:dyDescent="0.3">
      <c r="A1" s="56" t="s">
        <v>0</v>
      </c>
      <c r="B1" s="56"/>
      <c r="C1" s="56"/>
    </row>
    <row r="2" spans="1:3" x14ac:dyDescent="0.3">
      <c r="A2" s="5" t="s">
        <v>1</v>
      </c>
      <c r="B2" s="58" t="s">
        <v>2</v>
      </c>
      <c r="C2" s="59"/>
    </row>
    <row r="3" spans="1:3" x14ac:dyDescent="0.3">
      <c r="A3" s="5" t="s">
        <v>3</v>
      </c>
      <c r="B3" s="60" t="s">
        <v>4</v>
      </c>
      <c r="C3" s="61"/>
    </row>
    <row r="4" spans="1:3" ht="90" customHeight="1" x14ac:dyDescent="0.3">
      <c r="A4" s="5" t="s">
        <v>5</v>
      </c>
      <c r="B4" s="62" t="s">
        <v>6</v>
      </c>
      <c r="C4" s="63"/>
    </row>
    <row r="5" spans="1:3" ht="286.5" customHeight="1" x14ac:dyDescent="0.3">
      <c r="A5" s="5" t="s">
        <v>7</v>
      </c>
      <c r="B5" s="64" t="s">
        <v>8</v>
      </c>
      <c r="C5" s="63"/>
    </row>
    <row r="6" spans="1:3" x14ac:dyDescent="0.3">
      <c r="A6" s="5" t="s">
        <v>9</v>
      </c>
      <c r="B6" s="57" t="s">
        <v>10</v>
      </c>
      <c r="C6" s="57"/>
    </row>
    <row r="7" spans="1:3" x14ac:dyDescent="0.3">
      <c r="A7" s="5" t="s">
        <v>11</v>
      </c>
      <c r="B7" s="57" t="s">
        <v>12</v>
      </c>
      <c r="C7" s="57"/>
    </row>
    <row r="8" spans="1:3" x14ac:dyDescent="0.3">
      <c r="A8" s="5" t="s">
        <v>13</v>
      </c>
      <c r="B8" s="53" t="s">
        <v>14</v>
      </c>
      <c r="C8" s="53"/>
    </row>
    <row r="9" spans="1:3" x14ac:dyDescent="0.3">
      <c r="A9" s="5" t="s">
        <v>15</v>
      </c>
      <c r="B9" s="53" t="s">
        <v>16</v>
      </c>
      <c r="C9" s="53"/>
    </row>
    <row r="10" spans="1:3" x14ac:dyDescent="0.3">
      <c r="A10" s="5" t="s">
        <v>17</v>
      </c>
      <c r="B10" s="53" t="s">
        <v>18</v>
      </c>
      <c r="C10" s="53"/>
    </row>
    <row r="11" spans="1:3" ht="23.25" customHeight="1" x14ac:dyDescent="0.3">
      <c r="A11" s="5" t="s">
        <v>19</v>
      </c>
      <c r="B11" s="54" t="s">
        <v>20</v>
      </c>
      <c r="C11" s="55"/>
    </row>
    <row r="12" spans="1:3" x14ac:dyDescent="0.3">
      <c r="A12" s="44" t="s">
        <v>21</v>
      </c>
      <c r="B12" s="45" t="s">
        <v>22</v>
      </c>
      <c r="C12" s="46"/>
    </row>
    <row r="13" spans="1:3" ht="30" customHeight="1" x14ac:dyDescent="0.3">
      <c r="A13" s="44"/>
      <c r="B13" s="46"/>
      <c r="C13" s="46"/>
    </row>
    <row r="14" spans="1:3" ht="370.5" customHeight="1" x14ac:dyDescent="0.3">
      <c r="A14" s="44"/>
      <c r="B14" s="46"/>
      <c r="C14" s="46"/>
    </row>
    <row r="15" spans="1:3" ht="28.8" x14ac:dyDescent="0.3">
      <c r="A15" s="5" t="s">
        <v>23</v>
      </c>
      <c r="B15" s="47">
        <f>SUM(C17,C18,C20,C21,C22,C24)</f>
        <v>4149832235</v>
      </c>
      <c r="C15" s="48"/>
    </row>
    <row r="16" spans="1:3" ht="33.75" customHeight="1" x14ac:dyDescent="0.3">
      <c r="A16" s="49" t="s">
        <v>24</v>
      </c>
      <c r="B16" s="50" t="s">
        <v>25</v>
      </c>
      <c r="C16" s="50"/>
    </row>
    <row r="17" spans="1:3" ht="33.75" customHeight="1" x14ac:dyDescent="0.3">
      <c r="A17" s="49"/>
      <c r="B17" s="9" t="s">
        <v>26</v>
      </c>
      <c r="C17" s="6">
        <v>169700076</v>
      </c>
    </row>
    <row r="18" spans="1:3" ht="33.75" customHeight="1" x14ac:dyDescent="0.3">
      <c r="A18" s="49"/>
      <c r="B18" s="9" t="s">
        <v>27</v>
      </c>
      <c r="C18" s="6">
        <v>70132159</v>
      </c>
    </row>
    <row r="19" spans="1:3" x14ac:dyDescent="0.3">
      <c r="A19" s="49"/>
      <c r="B19" s="51" t="s">
        <v>28</v>
      </c>
      <c r="C19" s="52"/>
    </row>
    <row r="20" spans="1:3" x14ac:dyDescent="0.3">
      <c r="A20" s="49"/>
      <c r="B20" s="9" t="s">
        <v>29</v>
      </c>
      <c r="C20" s="6">
        <v>1280000000</v>
      </c>
    </row>
    <row r="21" spans="1:3" x14ac:dyDescent="0.3">
      <c r="A21" s="49"/>
      <c r="B21" s="9" t="s">
        <v>30</v>
      </c>
      <c r="C21" s="6">
        <v>1350000000</v>
      </c>
    </row>
    <row r="22" spans="1:3" x14ac:dyDescent="0.3">
      <c r="A22" s="49"/>
      <c r="B22" s="9" t="s">
        <v>31</v>
      </c>
      <c r="C22" s="6">
        <v>1280000000</v>
      </c>
    </row>
    <row r="23" spans="1:3" x14ac:dyDescent="0.3">
      <c r="A23" s="49"/>
      <c r="B23" s="32" t="s">
        <v>32</v>
      </c>
      <c r="C23" s="33"/>
    </row>
    <row r="24" spans="1:3" x14ac:dyDescent="0.3">
      <c r="A24" s="5" t="s">
        <v>33</v>
      </c>
      <c r="B24" s="9" t="s">
        <v>34</v>
      </c>
      <c r="C24" s="13"/>
    </row>
    <row r="25" spans="1:3" x14ac:dyDescent="0.3">
      <c r="A25" s="5" t="s">
        <v>35</v>
      </c>
      <c r="B25" s="9" t="s">
        <v>36</v>
      </c>
      <c r="C25" s="9"/>
    </row>
    <row r="26" spans="1:3" ht="74.25" customHeight="1" x14ac:dyDescent="0.3">
      <c r="A26" s="5" t="s">
        <v>37</v>
      </c>
      <c r="B26" s="34" t="s">
        <v>38</v>
      </c>
      <c r="C26" s="9"/>
    </row>
    <row r="27" spans="1:3" x14ac:dyDescent="0.3">
      <c r="A27" s="5" t="s">
        <v>39</v>
      </c>
      <c r="B27" s="9" t="s">
        <v>40</v>
      </c>
      <c r="C27" s="9"/>
    </row>
    <row r="28" spans="1:3" x14ac:dyDescent="0.3">
      <c r="A28" s="5" t="s">
        <v>41</v>
      </c>
      <c r="B28" s="35" t="s">
        <v>42</v>
      </c>
      <c r="C28" s="31"/>
    </row>
    <row r="29" spans="1:3" x14ac:dyDescent="0.3">
      <c r="A29" s="5" t="s">
        <v>43</v>
      </c>
      <c r="B29" s="30" t="s">
        <v>44</v>
      </c>
      <c r="C29" s="30"/>
    </row>
    <row r="30" spans="1:3" x14ac:dyDescent="0.3">
      <c r="B30" s="9"/>
      <c r="C30" s="9"/>
    </row>
  </sheetData>
  <mergeCells count="17">
    <mergeCell ref="B8:C8"/>
    <mergeCell ref="B9:C9"/>
    <mergeCell ref="B10:C10"/>
    <mergeCell ref="B11:C11"/>
    <mergeCell ref="A1:C1"/>
    <mergeCell ref="B7:C7"/>
    <mergeCell ref="B2:C2"/>
    <mergeCell ref="B3:C3"/>
    <mergeCell ref="B4:C4"/>
    <mergeCell ref="B5:C5"/>
    <mergeCell ref="B6:C6"/>
    <mergeCell ref="A12:A14"/>
    <mergeCell ref="B12:C14"/>
    <mergeCell ref="B15:C15"/>
    <mergeCell ref="A16:A23"/>
    <mergeCell ref="B16:C16"/>
    <mergeCell ref="B19:C19"/>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2"/>
  <sheetViews>
    <sheetView zoomScale="90" zoomScaleNormal="90" workbookViewId="0">
      <selection activeCell="B2" sqref="B2:C2"/>
    </sheetView>
  </sheetViews>
  <sheetFormatPr baseColWidth="10" defaultColWidth="0" defaultRowHeight="14.4" x14ac:dyDescent="0.3"/>
  <cols>
    <col min="1" max="1" width="44.44140625" style="38" customWidth="1"/>
    <col min="2" max="2" width="25.6640625" customWidth="1"/>
    <col min="3" max="3" width="100.6640625" customWidth="1"/>
    <col min="4" max="16384" width="11.44140625" hidden="1"/>
  </cols>
  <sheetData>
    <row r="1" spans="1:3" ht="18" x14ac:dyDescent="0.3">
      <c r="A1" s="74" t="s">
        <v>45</v>
      </c>
      <c r="B1" s="74"/>
      <c r="C1" s="74"/>
    </row>
    <row r="2" spans="1:3" x14ac:dyDescent="0.3">
      <c r="A2" s="36" t="s">
        <v>46</v>
      </c>
      <c r="B2" s="75" t="s">
        <v>47</v>
      </c>
      <c r="C2" s="76"/>
    </row>
    <row r="3" spans="1:3" x14ac:dyDescent="0.3">
      <c r="A3" s="5" t="s">
        <v>48</v>
      </c>
      <c r="B3" s="57" t="str">
        <f>'GENERALES NOTA 322'!B2:C2</f>
        <v>190013103004-2021-00169-00</v>
      </c>
      <c r="C3" s="57"/>
    </row>
    <row r="4" spans="1:3" x14ac:dyDescent="0.3">
      <c r="A4" s="5" t="s">
        <v>49</v>
      </c>
      <c r="B4" s="57" t="str">
        <f>'GENERALES NOTA 322'!B3:C3</f>
        <v>JUZGADO 4 CIVIL DEL CIRCUITO DE POPAYÁN</v>
      </c>
      <c r="C4" s="57"/>
    </row>
    <row r="5" spans="1:3" x14ac:dyDescent="0.3">
      <c r="A5" s="5" t="s">
        <v>50</v>
      </c>
      <c r="B5" s="57" t="str">
        <f>'GENERALES NOTA 322'!B4:C4</f>
        <v>1. CONSORCIO PRESTASALUD hoy MEDIMAS EPS SAS.
2. CAFESALUD EPS S A – EN LIQUIDACIÓN
3. DIME CLÍNICA NEUROCARDIOVASCULAR S.A.
4. CLÍNICA LA ESTANCIA S.A.
5. SALUDCOOP ENTIDAD PROMOTORA DE SALUD ORGANISMO COOPERATIVO SALUDCOOP EN LIQUIDACION.</v>
      </c>
      <c r="C5" s="57"/>
    </row>
    <row r="6" spans="1:3" x14ac:dyDescent="0.3">
      <c r="A6" s="5" t="s">
        <v>51</v>
      </c>
      <c r="B6" s="57"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57"/>
    </row>
    <row r="7" spans="1:3" x14ac:dyDescent="0.3">
      <c r="A7" s="5" t="s">
        <v>52</v>
      </c>
      <c r="B7" s="57" t="str">
        <f>'GENERALES NOTA 322'!B6:C6</f>
        <v>LLAMADA EN GARANTIA</v>
      </c>
      <c r="C7" s="57"/>
    </row>
    <row r="8" spans="1:3" x14ac:dyDescent="0.3">
      <c r="A8" s="36" t="s">
        <v>53</v>
      </c>
      <c r="B8" s="57" t="s">
        <v>54</v>
      </c>
      <c r="C8" s="57"/>
    </row>
    <row r="9" spans="1:3" x14ac:dyDescent="0.3">
      <c r="A9" s="36" t="s">
        <v>19</v>
      </c>
      <c r="B9" s="57" t="s">
        <v>55</v>
      </c>
      <c r="C9" s="57"/>
    </row>
    <row r="10" spans="1:3" x14ac:dyDescent="0.3">
      <c r="A10" s="36" t="s">
        <v>56</v>
      </c>
      <c r="B10" s="40">
        <v>2500000000</v>
      </c>
      <c r="C10" s="41" t="s">
        <v>57</v>
      </c>
    </row>
    <row r="11" spans="1:3" x14ac:dyDescent="0.3">
      <c r="A11" s="36" t="s">
        <v>58</v>
      </c>
      <c r="B11" s="77" t="s">
        <v>59</v>
      </c>
      <c r="C11" s="63"/>
    </row>
    <row r="12" spans="1:3" x14ac:dyDescent="0.3">
      <c r="A12" s="36" t="s">
        <v>60</v>
      </c>
      <c r="B12" s="60" t="s">
        <v>61</v>
      </c>
      <c r="C12" s="61"/>
    </row>
    <row r="13" spans="1:3" x14ac:dyDescent="0.3">
      <c r="A13" s="36" t="s">
        <v>62</v>
      </c>
      <c r="B13" s="57" t="s">
        <v>63</v>
      </c>
      <c r="C13" s="57"/>
    </row>
    <row r="14" spans="1:3" x14ac:dyDescent="0.3">
      <c r="A14" s="36" t="s">
        <v>64</v>
      </c>
      <c r="B14" s="57" t="s">
        <v>65</v>
      </c>
      <c r="C14" s="57"/>
    </row>
    <row r="15" spans="1:3" x14ac:dyDescent="0.3">
      <c r="A15" s="36" t="s">
        <v>66</v>
      </c>
      <c r="B15" s="57" t="s">
        <v>65</v>
      </c>
      <c r="C15" s="57"/>
    </row>
    <row r="16" spans="1:3" x14ac:dyDescent="0.3">
      <c r="A16" s="72" t="s">
        <v>67</v>
      </c>
      <c r="B16" s="57" t="s">
        <v>68</v>
      </c>
      <c r="C16" s="57"/>
    </row>
    <row r="17" spans="1:3" x14ac:dyDescent="0.3">
      <c r="A17" s="73"/>
      <c r="B17" s="39" t="s">
        <v>69</v>
      </c>
      <c r="C17" s="39" t="s">
        <v>70</v>
      </c>
    </row>
    <row r="18" spans="1:3" x14ac:dyDescent="0.3">
      <c r="A18" s="73"/>
      <c r="B18" s="9" t="s">
        <v>71</v>
      </c>
      <c r="C18" s="9" t="s">
        <v>71</v>
      </c>
    </row>
    <row r="19" spans="1:3" x14ac:dyDescent="0.3">
      <c r="A19" s="73"/>
      <c r="B19" s="9" t="s">
        <v>71</v>
      </c>
      <c r="C19" s="9" t="s">
        <v>71</v>
      </c>
    </row>
    <row r="20" spans="1:3" x14ac:dyDescent="0.3">
      <c r="A20" s="73"/>
      <c r="B20" s="9" t="s">
        <v>71</v>
      </c>
      <c r="C20" s="9" t="s">
        <v>71</v>
      </c>
    </row>
    <row r="21" spans="1:3" x14ac:dyDescent="0.3">
      <c r="A21" s="36" t="s">
        <v>72</v>
      </c>
      <c r="B21" s="57" t="s">
        <v>73</v>
      </c>
      <c r="C21" s="57"/>
    </row>
    <row r="22" spans="1:3" x14ac:dyDescent="0.3">
      <c r="A22" s="36" t="s">
        <v>74</v>
      </c>
      <c r="B22" s="57" t="s">
        <v>71</v>
      </c>
      <c r="C22" s="57"/>
    </row>
    <row r="23" spans="1:3" x14ac:dyDescent="0.3">
      <c r="A23" s="36" t="s">
        <v>75</v>
      </c>
      <c r="B23" s="57" t="s">
        <v>76</v>
      </c>
      <c r="C23" s="57"/>
    </row>
    <row r="24" spans="1:3" x14ac:dyDescent="0.3">
      <c r="A24" s="36" t="s">
        <v>77</v>
      </c>
      <c r="B24" s="57" t="s">
        <v>73</v>
      </c>
      <c r="C24" s="57"/>
    </row>
    <row r="25" spans="1:3" x14ac:dyDescent="0.3">
      <c r="A25" s="36" t="s">
        <v>78</v>
      </c>
      <c r="B25" s="57" t="s">
        <v>73</v>
      </c>
      <c r="C25" s="57"/>
    </row>
    <row r="26" spans="1:3" x14ac:dyDescent="0.3">
      <c r="A26" s="37" t="s">
        <v>79</v>
      </c>
      <c r="B26" s="57" t="s">
        <v>65</v>
      </c>
      <c r="C26" s="57"/>
    </row>
    <row r="27" spans="1:3" x14ac:dyDescent="0.3">
      <c r="A27" s="71" t="s">
        <v>80</v>
      </c>
      <c r="B27" s="71"/>
      <c r="C27" s="71"/>
    </row>
    <row r="28" spans="1:3" ht="69.45" customHeight="1" x14ac:dyDescent="0.3">
      <c r="A28" s="65" t="s">
        <v>81</v>
      </c>
      <c r="B28" s="66"/>
      <c r="C28" s="42" t="s">
        <v>82</v>
      </c>
    </row>
    <row r="29" spans="1:3" ht="31.5" customHeight="1" x14ac:dyDescent="0.3">
      <c r="A29" s="62" t="s">
        <v>83</v>
      </c>
      <c r="B29" s="67"/>
      <c r="C29" s="42" t="s">
        <v>84</v>
      </c>
    </row>
    <row r="30" spans="1:3" ht="45.45" customHeight="1" x14ac:dyDescent="0.3">
      <c r="A30" s="62" t="s">
        <v>85</v>
      </c>
      <c r="B30" s="67"/>
      <c r="C30" s="43" t="s">
        <v>86</v>
      </c>
    </row>
    <row r="31" spans="1:3" ht="31.95" customHeight="1" x14ac:dyDescent="0.3">
      <c r="A31" s="62" t="s">
        <v>87</v>
      </c>
      <c r="B31" s="67"/>
      <c r="C31" s="28" t="s">
        <v>88</v>
      </c>
    </row>
    <row r="32" spans="1:3" x14ac:dyDescent="0.3">
      <c r="A32" s="62" t="s">
        <v>89</v>
      </c>
      <c r="B32" s="67"/>
      <c r="C32" s="28" t="s">
        <v>71</v>
      </c>
    </row>
    <row r="33" spans="1:3" ht="33.450000000000003" customHeight="1" x14ac:dyDescent="0.3">
      <c r="A33" s="62" t="s">
        <v>90</v>
      </c>
      <c r="B33" s="67"/>
      <c r="C33" s="42" t="s">
        <v>91</v>
      </c>
    </row>
    <row r="34" spans="1:3" ht="25.95" customHeight="1" x14ac:dyDescent="0.3">
      <c r="A34" s="62" t="s">
        <v>92</v>
      </c>
      <c r="B34" s="67"/>
      <c r="C34" s="29" t="s">
        <v>71</v>
      </c>
    </row>
    <row r="35" spans="1:3" x14ac:dyDescent="0.3">
      <c r="A35" s="69" t="s">
        <v>93</v>
      </c>
      <c r="B35" s="70"/>
      <c r="C35" s="29" t="s">
        <v>71</v>
      </c>
    </row>
    <row r="36" spans="1:3" x14ac:dyDescent="0.3">
      <c r="A36" s="68" t="s">
        <v>94</v>
      </c>
      <c r="B36" s="68"/>
      <c r="C36" s="68"/>
    </row>
    <row r="37" spans="1:3" x14ac:dyDescent="0.3">
      <c r="A37" s="46" t="s">
        <v>95</v>
      </c>
      <c r="B37" s="46"/>
      <c r="C37" s="29" t="s">
        <v>71</v>
      </c>
    </row>
    <row r="38" spans="1:3" x14ac:dyDescent="0.3">
      <c r="A38" s="46" t="s">
        <v>96</v>
      </c>
      <c r="B38" s="46"/>
      <c r="C38" s="29" t="s">
        <v>71</v>
      </c>
    </row>
    <row r="39" spans="1:3" x14ac:dyDescent="0.3">
      <c r="A39" s="46" t="s">
        <v>97</v>
      </c>
      <c r="B39" s="46"/>
      <c r="C39" s="29" t="s">
        <v>71</v>
      </c>
    </row>
    <row r="40" spans="1:3" x14ac:dyDescent="0.3">
      <c r="A40" s="46" t="s">
        <v>98</v>
      </c>
      <c r="B40" s="46"/>
      <c r="C40" s="29" t="s">
        <v>71</v>
      </c>
    </row>
    <row r="41" spans="1:3" x14ac:dyDescent="0.3">
      <c r="A41" s="46" t="s">
        <v>99</v>
      </c>
      <c r="B41" s="46"/>
      <c r="C41" s="29" t="s">
        <v>71</v>
      </c>
    </row>
    <row r="42" spans="1:3" x14ac:dyDescent="0.3">
      <c r="A42" s="46" t="s">
        <v>100</v>
      </c>
      <c r="B42" s="46"/>
      <c r="C42" s="29" t="s">
        <v>71</v>
      </c>
    </row>
    <row r="43" spans="1:3" x14ac:dyDescent="0.3">
      <c r="A43" s="46" t="s">
        <v>101</v>
      </c>
      <c r="B43" s="46"/>
      <c r="C43" s="9" t="s">
        <v>102</v>
      </c>
    </row>
    <row r="44" spans="1:3" x14ac:dyDescent="0.3">
      <c r="A44" s="46" t="s">
        <v>103</v>
      </c>
      <c r="B44" s="46"/>
      <c r="C44" s="29" t="s">
        <v>71</v>
      </c>
    </row>
    <row r="45" spans="1:3" x14ac:dyDescent="0.3">
      <c r="A45" s="46" t="s">
        <v>104</v>
      </c>
      <c r="B45" s="46"/>
      <c r="C45" s="29" t="s">
        <v>71</v>
      </c>
    </row>
    <row r="46" spans="1:3" x14ac:dyDescent="0.3">
      <c r="A46" s="46" t="s">
        <v>105</v>
      </c>
      <c r="B46" s="46"/>
      <c r="C46" s="29" t="s">
        <v>71</v>
      </c>
    </row>
    <row r="47" spans="1:3" ht="28.8" x14ac:dyDescent="0.3">
      <c r="A47" s="46" t="s">
        <v>106</v>
      </c>
      <c r="B47" s="46"/>
      <c r="C47" s="9" t="s">
        <v>88</v>
      </c>
    </row>
    <row r="48" spans="1:3" x14ac:dyDescent="0.3">
      <c r="A48" s="46" t="s">
        <v>107</v>
      </c>
      <c r="B48" s="46"/>
      <c r="C48" s="9" t="s">
        <v>71</v>
      </c>
    </row>
    <row r="49" spans="1:3" x14ac:dyDescent="0.3">
      <c r="A49" s="46" t="s">
        <v>108</v>
      </c>
      <c r="B49" s="46"/>
      <c r="C49" s="9" t="s">
        <v>71</v>
      </c>
    </row>
    <row r="50" spans="1:3" x14ac:dyDescent="0.3">
      <c r="A50" s="46" t="s">
        <v>109</v>
      </c>
      <c r="B50" s="46"/>
      <c r="C50" s="9" t="s">
        <v>71</v>
      </c>
    </row>
    <row r="51" spans="1:3" x14ac:dyDescent="0.3">
      <c r="A51" s="46" t="s">
        <v>110</v>
      </c>
      <c r="B51" s="46"/>
      <c r="C51" s="9" t="s">
        <v>71</v>
      </c>
    </row>
    <row r="52" spans="1:3" x14ac:dyDescent="0.3">
      <c r="A52" s="46" t="s">
        <v>111</v>
      </c>
      <c r="B52" s="46"/>
      <c r="C52" s="9" t="s">
        <v>71</v>
      </c>
    </row>
  </sheetData>
  <mergeCells count="48">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A34:B34"/>
    <mergeCell ref="A35:B35"/>
    <mergeCell ref="B23:C23"/>
    <mergeCell ref="B24:C24"/>
    <mergeCell ref="B25:C25"/>
    <mergeCell ref="B26:C26"/>
    <mergeCell ref="A27:C2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3" zoomScale="90" zoomScaleNormal="90" workbookViewId="0">
      <selection activeCell="B29" sqref="B29:C29"/>
    </sheetView>
  </sheetViews>
  <sheetFormatPr baseColWidth="10" defaultColWidth="0" defaultRowHeight="14.4" x14ac:dyDescent="0.3"/>
  <cols>
    <col min="1" max="1" width="52.3320312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74" t="s">
        <v>112</v>
      </c>
      <c r="B1" s="74"/>
      <c r="C1" s="74"/>
    </row>
    <row r="2" spans="1:6" x14ac:dyDescent="0.3">
      <c r="A2" s="17" t="s">
        <v>46</v>
      </c>
      <c r="B2" s="82" t="str">
        <f>'GENERALES NOTA 321'!B2:C2</f>
        <v xml:space="preserve">SINIESTRO 65512451 - LEGIS APJ32550
</v>
      </c>
      <c r="C2" s="83"/>
    </row>
    <row r="3" spans="1:6" x14ac:dyDescent="0.3">
      <c r="A3" s="18" t="s">
        <v>1</v>
      </c>
      <c r="B3" s="84" t="str">
        <f>'GENERALES NOTA 322'!B2:C2</f>
        <v>190013103004-2021-00169-00</v>
      </c>
      <c r="C3" s="84"/>
    </row>
    <row r="4" spans="1:6" x14ac:dyDescent="0.3">
      <c r="A4" s="18" t="s">
        <v>3</v>
      </c>
      <c r="B4" s="84" t="str">
        <f>'GENERALES NOTA 322'!B3:C3</f>
        <v>JUZGADO 4 CIVIL DEL CIRCUITO DE POPAYÁN</v>
      </c>
      <c r="C4" s="84"/>
    </row>
    <row r="5" spans="1:6" x14ac:dyDescent="0.3">
      <c r="A5" s="18" t="s">
        <v>5</v>
      </c>
      <c r="B5" s="84" t="str">
        <f>'GENERALES NOTA 322'!B4:C4</f>
        <v>1. CONSORCIO PRESTASALUD hoy MEDIMAS EPS SAS.
2. CAFESALUD EPS S A – EN LIQUIDACIÓN
3. DIME CLÍNICA NEUROCARDIOVASCULAR S.A.
4. CLÍNICA LA ESTANCIA S.A.
5. SALUDCOOP ENTIDAD PROMOTORA DE SALUD ORGANISMO COOPERATIVO SALUDCOOP EN LIQUIDACION.</v>
      </c>
      <c r="C5" s="84"/>
    </row>
    <row r="6" spans="1:6" ht="14.7" customHeight="1" x14ac:dyDescent="0.3">
      <c r="A6" s="18" t="s">
        <v>7</v>
      </c>
      <c r="B6" s="84"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84"/>
    </row>
    <row r="7" spans="1:6" x14ac:dyDescent="0.3">
      <c r="A7" s="18" t="s">
        <v>9</v>
      </c>
      <c r="B7" s="84" t="str">
        <f>'GENERALES NOTA 322'!B6:C6</f>
        <v>LLAMADA EN GARANTIA</v>
      </c>
      <c r="C7" s="84"/>
    </row>
    <row r="8" spans="1:6" ht="28.8" x14ac:dyDescent="0.3">
      <c r="A8" s="18" t="s">
        <v>23</v>
      </c>
      <c r="B8" s="78">
        <f>'GENERALES NOTA 322'!B15:C15</f>
        <v>4149832235</v>
      </c>
      <c r="C8" s="79"/>
    </row>
    <row r="9" spans="1:6" x14ac:dyDescent="0.3">
      <c r="A9" s="85" t="s">
        <v>24</v>
      </c>
      <c r="B9" s="86" t="s">
        <v>25</v>
      </c>
      <c r="C9" s="87"/>
    </row>
    <row r="10" spans="1:6" x14ac:dyDescent="0.3">
      <c r="A10" s="85"/>
      <c r="B10" s="19" t="s">
        <v>26</v>
      </c>
      <c r="C10" s="16">
        <f>'GENERALES NOTA 322'!C17</f>
        <v>169700076</v>
      </c>
    </row>
    <row r="11" spans="1:6" x14ac:dyDescent="0.3">
      <c r="A11" s="85"/>
      <c r="B11" s="19" t="s">
        <v>27</v>
      </c>
      <c r="C11" s="16">
        <f>'GENERALES NOTA 322'!C18</f>
        <v>70132159</v>
      </c>
    </row>
    <row r="12" spans="1:6" x14ac:dyDescent="0.3">
      <c r="A12" s="85"/>
      <c r="B12" s="86"/>
      <c r="C12" s="87"/>
    </row>
    <row r="13" spans="1:6" x14ac:dyDescent="0.3">
      <c r="A13" s="85"/>
      <c r="B13" s="19" t="s">
        <v>113</v>
      </c>
      <c r="C13" s="21">
        <v>1280000000</v>
      </c>
    </row>
    <row r="14" spans="1:6" x14ac:dyDescent="0.3">
      <c r="A14" s="85"/>
      <c r="B14" s="19" t="s">
        <v>114</v>
      </c>
      <c r="C14" s="21">
        <v>2630000000</v>
      </c>
      <c r="E14" t="s">
        <v>115</v>
      </c>
      <c r="F14" s="14">
        <v>0.7</v>
      </c>
    </row>
    <row r="15" spans="1:6" x14ac:dyDescent="0.3">
      <c r="A15" s="20" t="s">
        <v>116</v>
      </c>
      <c r="B15" s="82" t="s">
        <v>117</v>
      </c>
      <c r="C15" s="83"/>
    </row>
    <row r="16" spans="1:6" ht="15" customHeight="1" x14ac:dyDescent="0.3">
      <c r="A16" s="18" t="s">
        <v>118</v>
      </c>
      <c r="B16" s="80" t="s">
        <v>119</v>
      </c>
      <c r="C16" s="81"/>
    </row>
    <row r="17" spans="1:3" ht="28.5" customHeight="1" x14ac:dyDescent="0.3">
      <c r="A17" s="11" t="s">
        <v>120</v>
      </c>
      <c r="B17" s="90">
        <f>((C19+C20+C22+C23)-C26)*C25*C27</f>
        <v>1115730068.4000001</v>
      </c>
      <c r="C17" s="90"/>
    </row>
    <row r="18" spans="1:3" x14ac:dyDescent="0.3">
      <c r="A18" s="20" t="s">
        <v>121</v>
      </c>
      <c r="B18" s="88" t="s">
        <v>25</v>
      </c>
      <c r="C18" s="89"/>
    </row>
    <row r="19" spans="1:3" x14ac:dyDescent="0.3">
      <c r="A19" s="97"/>
      <c r="B19" s="19" t="s">
        <v>26</v>
      </c>
      <c r="C19" s="16">
        <v>169700076</v>
      </c>
    </row>
    <row r="20" spans="1:3" x14ac:dyDescent="0.3">
      <c r="A20" s="98"/>
      <c r="B20" s="19" t="s">
        <v>27</v>
      </c>
      <c r="C20" s="16">
        <v>0</v>
      </c>
    </row>
    <row r="21" spans="1:3" x14ac:dyDescent="0.3">
      <c r="A21" s="98"/>
      <c r="B21" s="86" t="s">
        <v>28</v>
      </c>
      <c r="C21" s="87"/>
    </row>
    <row r="22" spans="1:3" x14ac:dyDescent="0.3">
      <c r="A22" s="98"/>
      <c r="B22" s="19" t="s">
        <v>113</v>
      </c>
      <c r="C22" s="16">
        <v>450000000</v>
      </c>
    </row>
    <row r="23" spans="1:3" ht="28.8" x14ac:dyDescent="0.3">
      <c r="A23" s="98"/>
      <c r="B23" s="19" t="s">
        <v>122</v>
      </c>
      <c r="C23" s="16">
        <v>620000000</v>
      </c>
    </row>
    <row r="24" spans="1:3" x14ac:dyDescent="0.3">
      <c r="A24" s="98"/>
      <c r="B24" s="86" t="s">
        <v>123</v>
      </c>
      <c r="C24" s="87"/>
    </row>
    <row r="25" spans="1:3" x14ac:dyDescent="0.3">
      <c r="A25" s="22"/>
      <c r="B25" s="19" t="s">
        <v>124</v>
      </c>
      <c r="C25" s="23">
        <v>1</v>
      </c>
    </row>
    <row r="26" spans="1:3" x14ac:dyDescent="0.3">
      <c r="A26" s="24"/>
      <c r="B26" s="19" t="s">
        <v>58</v>
      </c>
      <c r="C26" s="25">
        <v>123970007.59999999</v>
      </c>
    </row>
    <row r="27" spans="1:3" x14ac:dyDescent="0.3">
      <c r="A27" s="24"/>
      <c r="B27" s="19" t="s">
        <v>125</v>
      </c>
      <c r="C27" s="23">
        <v>1</v>
      </c>
    </row>
    <row r="28" spans="1:3" x14ac:dyDescent="0.3">
      <c r="A28" s="15" t="s">
        <v>126</v>
      </c>
      <c r="B28" s="90">
        <f>IFERROR(B17*(VLOOKUP(B15,Hoja2!$G$1:$H$6,2,0)),16666)</f>
        <v>16666</v>
      </c>
      <c r="C28" s="90"/>
    </row>
    <row r="29" spans="1:3" ht="28.8" x14ac:dyDescent="0.3">
      <c r="A29" s="18" t="s">
        <v>127</v>
      </c>
      <c r="B29" s="91" t="s">
        <v>177</v>
      </c>
      <c r="C29" s="92"/>
    </row>
    <row r="30" spans="1:3" ht="28.8" x14ac:dyDescent="0.3">
      <c r="A30" s="18" t="s">
        <v>128</v>
      </c>
      <c r="B30" s="93" t="s">
        <v>129</v>
      </c>
      <c r="C30" s="94"/>
    </row>
    <row r="31" spans="1:3" ht="18" x14ac:dyDescent="0.3">
      <c r="A31" s="26" t="s">
        <v>130</v>
      </c>
      <c r="B31" s="26"/>
      <c r="C31" s="26"/>
    </row>
    <row r="32" spans="1:3" x14ac:dyDescent="0.3">
      <c r="A32" s="27" t="s">
        <v>131</v>
      </c>
      <c r="B32" s="95" t="s">
        <v>175</v>
      </c>
      <c r="C32" s="96"/>
    </row>
    <row r="33" spans="1:3" x14ac:dyDescent="0.3">
      <c r="A33" s="27" t="s">
        <v>132</v>
      </c>
      <c r="B33" s="96" t="s">
        <v>176</v>
      </c>
      <c r="C33" s="96"/>
    </row>
    <row r="34" spans="1:3" x14ac:dyDescent="0.3">
      <c r="A34" s="24"/>
      <c r="B34" s="24"/>
      <c r="C34" s="24"/>
    </row>
    <row r="35" spans="1:3" x14ac:dyDescent="0.3">
      <c r="A35" s="24"/>
      <c r="B35" s="24"/>
      <c r="C35" s="24"/>
    </row>
    <row r="36" spans="1:3" x14ac:dyDescent="0.3">
      <c r="A36" s="24"/>
      <c r="B36" s="24"/>
      <c r="C36" s="24"/>
    </row>
    <row r="37" spans="1:3" x14ac:dyDescent="0.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6640625" hidden="1"/>
  </cols>
  <sheetData>
    <row r="1" spans="1:3" ht="18" x14ac:dyDescent="0.3">
      <c r="A1" s="74" t="s">
        <v>133</v>
      </c>
      <c r="B1" s="74"/>
      <c r="C1" s="74"/>
    </row>
    <row r="2" spans="1:3" ht="17.100000000000001" customHeight="1" x14ac:dyDescent="0.3">
      <c r="A2" s="10" t="s">
        <v>46</v>
      </c>
      <c r="B2" s="99" t="str">
        <f>'[2]AUTOS NOTA 321'!B2:C2</f>
        <v xml:space="preserve">SINIESTRO   LEGIS </v>
      </c>
      <c r="C2" s="100"/>
    </row>
    <row r="3" spans="1:3" ht="16.2" customHeight="1" x14ac:dyDescent="0.3">
      <c r="A3" s="5" t="s">
        <v>1</v>
      </c>
      <c r="B3" s="57" t="str">
        <f>'GENERALES NOTA 322'!B2:C2</f>
        <v>190013103004-2021-00169-00</v>
      </c>
      <c r="C3" s="57"/>
    </row>
    <row r="4" spans="1:3" x14ac:dyDescent="0.3">
      <c r="A4" s="5" t="s">
        <v>3</v>
      </c>
      <c r="B4" s="57" t="str">
        <f>'GENERALES NOTA 322'!B3:C3</f>
        <v>JUZGADO 4 CIVIL DEL CIRCUITO DE POPAYÁN</v>
      </c>
      <c r="C4" s="57"/>
    </row>
    <row r="5" spans="1:3" ht="29.1" customHeight="1" x14ac:dyDescent="0.3">
      <c r="A5" s="5" t="s">
        <v>5</v>
      </c>
      <c r="B5" s="57" t="str">
        <f>'GENERALES NOTA 322'!B4:C4</f>
        <v>1. CONSORCIO PRESTASALUD hoy MEDIMAS EPS SAS.
2. CAFESALUD EPS S A – EN LIQUIDACIÓN
3. DIME CLÍNICA NEUROCARDIOVASCULAR S.A.
4. CLÍNICA LA ESTANCIA S.A.
5. SALUDCOOP ENTIDAD PROMOTORA DE SALUD ORGANISMO COOPERATIVO SALUDCOOP EN LIQUIDACION.</v>
      </c>
      <c r="C5" s="57"/>
    </row>
    <row r="6" spans="1:3" x14ac:dyDescent="0.3">
      <c r="A6" s="5" t="s">
        <v>7</v>
      </c>
      <c r="B6" s="57"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57"/>
    </row>
    <row r="7" spans="1:3" ht="43.5" customHeight="1" x14ac:dyDescent="0.3">
      <c r="A7" s="5" t="s">
        <v>9</v>
      </c>
      <c r="B7" s="57" t="str">
        <f>'GENERALES NOTA 322'!B6:C6</f>
        <v>LLAMADA EN GARANTIA</v>
      </c>
      <c r="C7" s="57"/>
    </row>
    <row r="8" spans="1:3" x14ac:dyDescent="0.3">
      <c r="A8" s="5" t="s">
        <v>134</v>
      </c>
      <c r="B8" s="57"/>
      <c r="C8" s="57"/>
    </row>
    <row r="9" spans="1:3" x14ac:dyDescent="0.3">
      <c r="A9" s="12" t="s">
        <v>121</v>
      </c>
      <c r="B9" s="102"/>
      <c r="C9" s="102"/>
    </row>
    <row r="10" spans="1:3" x14ac:dyDescent="0.3">
      <c r="A10" s="12" t="s">
        <v>135</v>
      </c>
      <c r="B10" s="57"/>
      <c r="C10" s="57"/>
    </row>
    <row r="11" spans="1:3" ht="28.8" x14ac:dyDescent="0.3">
      <c r="A11" s="12" t="s">
        <v>136</v>
      </c>
      <c r="B11" s="103"/>
      <c r="C11" s="101"/>
    </row>
    <row r="12" spans="1:3" ht="57.6" x14ac:dyDescent="0.3">
      <c r="A12" s="5" t="s">
        <v>137</v>
      </c>
      <c r="B12" s="57"/>
      <c r="C12" s="57"/>
    </row>
    <row r="13" spans="1:3" ht="57.6" x14ac:dyDescent="0.3">
      <c r="A13" s="5" t="s">
        <v>138</v>
      </c>
      <c r="B13" s="57"/>
      <c r="C13" s="57"/>
    </row>
    <row r="14" spans="1:3" x14ac:dyDescent="0.3">
      <c r="A14" s="5" t="s">
        <v>139</v>
      </c>
      <c r="B14" s="9"/>
      <c r="C14" s="9"/>
    </row>
    <row r="15" spans="1:3" x14ac:dyDescent="0.3">
      <c r="A15" s="12" t="s">
        <v>140</v>
      </c>
      <c r="B15" s="57"/>
      <c r="C15" s="57"/>
    </row>
    <row r="16" spans="1:3" x14ac:dyDescent="0.3">
      <c r="A16" s="9" t="s">
        <v>141</v>
      </c>
      <c r="B16" s="101"/>
      <c r="C16" s="101"/>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142</v>
      </c>
    </row>
    <row r="2" spans="1:1" x14ac:dyDescent="0.3">
      <c r="A2" t="s">
        <v>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546875" defaultRowHeight="14.4" x14ac:dyDescent="0.3"/>
  <cols>
    <col min="4" max="4" width="20.33203125" bestFit="1" customWidth="1"/>
    <col min="5" max="5" width="42.6640625" bestFit="1" customWidth="1"/>
    <col min="7" max="7" width="26.44140625" customWidth="1"/>
  </cols>
  <sheetData>
    <row r="1" spans="1:12" x14ac:dyDescent="0.3">
      <c r="A1" s="8" t="s">
        <v>60</v>
      </c>
      <c r="B1" t="s">
        <v>65</v>
      </c>
      <c r="C1" s="8" t="s">
        <v>67</v>
      </c>
      <c r="D1" s="8" t="s">
        <v>74</v>
      </c>
      <c r="E1" s="3" t="s">
        <v>75</v>
      </c>
      <c r="F1" s="2" t="s">
        <v>115</v>
      </c>
      <c r="G1" s="2" t="s">
        <v>143</v>
      </c>
      <c r="H1" s="4">
        <v>0.7</v>
      </c>
      <c r="I1" t="s">
        <v>144</v>
      </c>
      <c r="J1" t="s">
        <v>145</v>
      </c>
      <c r="L1" t="s">
        <v>10</v>
      </c>
    </row>
    <row r="2" spans="1:12" x14ac:dyDescent="0.3">
      <c r="A2" t="s">
        <v>146</v>
      </c>
      <c r="B2" t="s">
        <v>73</v>
      </c>
      <c r="C2" t="s">
        <v>147</v>
      </c>
      <c r="D2" s="2" t="s">
        <v>148</v>
      </c>
      <c r="E2" s="1" t="s">
        <v>76</v>
      </c>
      <c r="F2" s="2" t="s">
        <v>117</v>
      </c>
      <c r="G2" s="2" t="s">
        <v>149</v>
      </c>
      <c r="H2" s="4">
        <v>0.25</v>
      </c>
      <c r="I2" t="s">
        <v>150</v>
      </c>
      <c r="J2" t="s">
        <v>151</v>
      </c>
      <c r="L2" t="s">
        <v>152</v>
      </c>
    </row>
    <row r="3" spans="1:12" x14ac:dyDescent="0.3">
      <c r="A3" t="s">
        <v>61</v>
      </c>
      <c r="C3" t="s">
        <v>153</v>
      </c>
      <c r="D3" s="2" t="s">
        <v>154</v>
      </c>
      <c r="E3" s="1" t="s">
        <v>155</v>
      </c>
      <c r="F3" s="2" t="s">
        <v>156</v>
      </c>
      <c r="G3" s="2" t="s">
        <v>157</v>
      </c>
      <c r="H3" s="4">
        <v>0.55000000000000004</v>
      </c>
      <c r="I3" t="s">
        <v>158</v>
      </c>
      <c r="J3" t="s">
        <v>159</v>
      </c>
    </row>
    <row r="4" spans="1:12" x14ac:dyDescent="0.3">
      <c r="A4" t="s">
        <v>160</v>
      </c>
      <c r="C4" t="s">
        <v>68</v>
      </c>
      <c r="E4" s="1" t="s">
        <v>161</v>
      </c>
      <c r="G4" s="2" t="s">
        <v>162</v>
      </c>
      <c r="H4" s="4">
        <v>0.15</v>
      </c>
      <c r="I4" t="s">
        <v>163</v>
      </c>
      <c r="J4" t="s">
        <v>164</v>
      </c>
    </row>
    <row r="5" spans="1:12" x14ac:dyDescent="0.3">
      <c r="A5" t="s">
        <v>165</v>
      </c>
      <c r="E5" s="1" t="s">
        <v>166</v>
      </c>
      <c r="G5" s="2" t="s">
        <v>167</v>
      </c>
      <c r="H5" s="4">
        <v>0.7</v>
      </c>
      <c r="I5" t="s">
        <v>168</v>
      </c>
      <c r="J5" t="s">
        <v>169</v>
      </c>
    </row>
    <row r="6" spans="1:12" x14ac:dyDescent="0.3">
      <c r="E6" s="1" t="s">
        <v>170</v>
      </c>
      <c r="G6" s="2" t="s">
        <v>171</v>
      </c>
      <c r="H6" s="4">
        <v>0.3</v>
      </c>
      <c r="J6" t="s">
        <v>172</v>
      </c>
    </row>
    <row r="7" spans="1:12" x14ac:dyDescent="0.3">
      <c r="E7" s="1" t="s">
        <v>173</v>
      </c>
      <c r="G7" s="2" t="s">
        <v>117</v>
      </c>
    </row>
    <row r="8" spans="1:12" x14ac:dyDescent="0.3">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2024-08-26T21:00:50Z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