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allianzms-my.sharepoint.com/personal/david_giraldo_allianz_co/Documents/ANTECEDENTES/CALI/ELVIA CRISTINA MEDINA LOPEZ/"/>
    </mc:Choice>
  </mc:AlternateContent>
  <xr:revisionPtr revIDLastSave="1" documentId="8_{EA18CA62-561B-4642-A8A1-372BE00640C7}" xr6:coauthVersionLast="47" xr6:coauthVersionMax="47" xr10:uidLastSave="{1FAA9A24-43A3-4F23-B194-A61579770AC5}"/>
  <bookViews>
    <workbookView xWindow="21480" yWindow="-120" windowWidth="19440" windowHeight="1488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2" i="14"/>
  <c r="B4" i="11"/>
  <c r="B5" i="11"/>
  <c r="B6" i="11"/>
  <c r="B7" i="11"/>
  <c r="B3" i="11"/>
  <c r="B2" i="11"/>
  <c r="B4" i="10"/>
  <c r="B5" i="10"/>
  <c r="B6" i="10"/>
  <c r="B3" i="10"/>
</calcChain>
</file>

<file path=xl/sharedStrings.xml><?xml version="1.0" encoding="utf-8"?>
<sst xmlns="http://schemas.openxmlformats.org/spreadsheetml/2006/main" count="207" uniqueCount="155">
  <si>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</si>
  <si>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</si>
  <si>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</si>
  <si>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</si>
  <si>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</si>
  <si>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</si>
  <si>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</si>
  <si>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</si>
  <si>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</si>
  <si>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</si>
  <si>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</si>
  <si>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</si>
  <si>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</si>
  <si>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</si>
  <si>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</si>
  <si>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</si>
  <si>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</si>
  <si>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</si>
  <si>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</si>
  <si>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</si>
  <si>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</si>
  <si>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</si>
  <si>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</si>
  <si>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</si>
  <si>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</si>
  <si>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</si>
  <si>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</si>
  <si>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</si>
  <si>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</si>
  <si>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</si>
  <si>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</si>
  <si>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</si>
  <si>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</si>
  <si>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</si>
  <si>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</si>
  <si>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</si>
  <si>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</si>
  <si>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</si>
  <si>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</si>
  <si>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</si>
  <si>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</si>
  <si>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</si>
  <si>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</si>
  <si>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</si>
  <si>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</si>
  <si>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</si>
  <si>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</si>
  <si>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</si>
  <si>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</si>
  <si>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</si>
  <si>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</si>
  <si>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</si>
  <si>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</si>
  <si>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</si>
  <si>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</si>
  <si>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</si>
  <si>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</si>
  <si>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</si>
  <si>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</si>
  <si>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</si>
  <si>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</si>
  <si>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</si>
  <si>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</si>
  <si>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</si>
  <si>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</si>
  <si>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</si>
  <si>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</si>
  <si>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</si>
  <si>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</si>
  <si>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</si>
  <si>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</si>
  <si>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</si>
  <si>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</si>
  <si>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</si>
  <si>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</si>
  <si>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</si>
  <si>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</si>
  <si>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</si>
  <si>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</si>
  <si>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</si>
  <si>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</si>
  <si>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</si>
  <si>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</si>
  <si>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</si>
  <si>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</si>
  <si>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</si>
  <si>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</si>
  <si>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</si>
  <si>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</si>
  <si>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</si>
  <si>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</si>
  <si>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</si>
  <si>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</si>
  <si>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</si>
  <si>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</si>
  <si>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</si>
  <si>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</si>
  <si>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</si>
  <si>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</si>
  <si>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</si>
  <si>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</si>
  <si>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</si>
  <si>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</si>
  <si>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</si>
  <si>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</si>
  <si>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</si>
  <si>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</si>
  <si>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</si>
  <si>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</si>
  <si>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</si>
  <si>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</si>
  <si>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</si>
  <si>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</si>
  <si>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</si>
  <si>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</si>
  <si>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</si>
  <si>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</si>
  <si>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</si>
  <si>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</si>
  <si>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</si>
  <si>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</si>
  <si>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</si>
  <si>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</si>
  <si>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</si>
  <si>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</si>
  <si>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</si>
  <si>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</si>
  <si>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</si>
  <si>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</si>
  <si>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</si>
  <si>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</si>
  <si>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</si>
  <si>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</si>
  <si>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</si>
  <si>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ELVIA CRISTINA MEDINA LÓPEZ</t>
  </si>
  <si>
    <t>JUZGADO 4 CIVIL DEL CIRCUITO DE POPAYÁN</t>
  </si>
  <si>
    <t>Daño Moral</t>
  </si>
  <si>
    <t>Daño a La Vida en Relación</t>
  </si>
  <si>
    <t>Daños a Bienes Jurídicos</t>
  </si>
  <si>
    <t>Clínica la Estancia</t>
  </si>
  <si>
    <t>19001310300420210016900</t>
  </si>
  <si>
    <t>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menor de edad).
14. SANDRA YAMIDT MEDINA LÓPEZ (Hermana).
15. LINA MARÍA VALENZULA MEDINA (Sobrina).
16. DANIELA MARCELA ANGARITA MEDINA (Sobrina). 
17. DIONEE NARYIBE MEDINA LÓPEZ (Hermana).
18. MARÍA FERNANDA ANGARITA MEDIA (Sobrina menor de edad)</t>
  </si>
  <si>
    <t>1. CONSORCIO PRESTASALUD hoy MEDIMAS EPS SAS.
2. CAFESALUD EPS S A – EN LIQUIDACIÓN
3 DIME CLÍNICA NEUROCARDIOVASCULAR S.A.
4. CLÍNICA LA ESTANCIA S.A.
5. SALUDCOOP ENTIDAD PROMOTORA DE SALUD ORGANISMO COOPERATIVO SALUDCOOP EN LIQUIDACION.</t>
  </si>
  <si>
    <t xml:space="preserve">8 de julio de 2015 al 10 de mayo de 2016 </t>
  </si>
  <si>
    <t>RC Profesional Médica</t>
  </si>
  <si>
    <t>1. La señora Elvia Cristina Medina López lleva tratamiento renal desde el 2004 y desde el 2014 se le inició protocolo para trasplante renal en DIME CLÍNICA NEUROCARDIOVASCULAR
2. El 04 de julio de 2015 se le realizó trasplante de riñón. 
3. El 08 de julio de 2015 la vuelven a ingresar a cirugía puesto que el riñón trasplantado se encontraba isquémico pero viable. Se descubre que se había formado un trombo donde unieron el riñón con la arteria, lo que ocasionó que no pasara sangre por la arteria femoral. En cirugía se vuelve unir el riñón y se realiza injerto artificial para que circulación regresara a la normalidad. Se deja la paciente en sedación por 12 días
4. Una vez despierta la paciente, los médicos monitorean el riñón haciéndole biopsias cada 8 días, dándose en una de estas ocasiones una perforación a la arteria del riñón lo cual causó que se formase un hematoma en el área quirúrgica del flanco derecho abdominal. 
5. El 27 de julio de 2015 se lleva de cirugía por hemorragia interna, en donde se le saca el riñón. 
6. El 28 de julio de 2015 se diagnostica a la paciente en POP de nefrectomía de injerto pos isquemia extensa de riñón y drenaje de hematoma perirenal.
7. El 05 de agosto de 2015 se le diagnostica con enfermedad arterioesclerótica. 
8. Se le da de alta el 06 de agosto de 2015.  El 11 de agosto de 2015 se expresa que tiene pie caído como secuela de la isquemia de MID. 
9. En enero de 2016 en razón a deterioro de su pierna tuvo que ser internada en Clínica La Estancia donde estuvo 15 días en urgencias sin poder realizársele ningún procedimiento, comoquiera que EPS Cafesalud no daba autorización para el procedimiento de destapar la arteria.
10. El 23 de febrero de 2016 se vuelve a hospitalizar a la paciente, y se consigna que sufre de embolia y trombosis de arterias de los miembros inferiores. 
11.Se le realizan varios tratamientos médicos para recuperar la pierna, pero ninguno de ellos funciona.
12. El 16 de marzo de 2016, se le amputa la pierna derecha.
13. El 04 de mayo de 2016, se le hace otra amputación de segmento de fémur en la pierna derecha, más remodelación y reconstrucción en los días siguientes. 
14. El 16 de junio de 2016 fue dada de alta. Al día de hoy tiene que continuar terapia de reemplazo renal tres veces por semana.</t>
  </si>
  <si>
    <t>817003166 –1</t>
  </si>
  <si>
    <t>1. Póliza No. 021752907/0 de fecha 15/05/15 a 14/05/16.
2. Póliza No. 021932843/0 de fecha 15/05/16 a 14/05/17
3. Póliza No. 022094774/0 de fecha 14/05/2017 a 13/05/2018
4. Póliza No. 0022275342/0 de fecha14/05/2018 a 13/05/2019</t>
  </si>
  <si>
    <t>Fecha de notificación (por estados)</t>
  </si>
  <si>
    <t>02 de febrero del 2018</t>
  </si>
  <si>
    <t>10 de abril del 2018</t>
  </si>
  <si>
    <t>14/05/2017 HASTA 14/05/2018</t>
  </si>
  <si>
    <t>10% MINIMO $5.000.000</t>
  </si>
  <si>
    <t>X</t>
  </si>
  <si>
    <t xml:space="preserve">STRO 136495481  APJ 32237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</si>
</sst>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center" vertical="top"/>
    </xf>
    <xf numFmtId="0" fontId="0" fillId="0" borderId="1" xfId="0" applyBorder="1" applyAlignment="1">
      <alignment horizontal="center"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2" xfId="0" applyNumberFormat="1"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3" xfId="0" applyFont="1" applyBorder="1" applyAlignment="1">
      <alignment horizontal="lef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44" fontId="0" fillId="0" borderId="0" xfId="3" applyFont="1"/>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8"/>
  <sheetViews>
    <sheetView topLeftCell="A12" zoomScale="70" zoomScaleNormal="70" workbookViewId="0">
      <selection activeCell="A6" sqref="A6:C1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1" t="s">
        <v>40</v>
      </c>
      <c r="B1" s="51"/>
      <c r="C1" s="51"/>
    </row>
    <row r="2" spans="1:3" x14ac:dyDescent="0.25">
      <c r="A2" s="5" t="s">
        <v>10</v>
      </c>
      <c r="B2" s="52" t="s">
        <v>140</v>
      </c>
      <c r="C2" s="53"/>
    </row>
    <row r="3" spans="1:3" x14ac:dyDescent="0.25">
      <c r="A3" s="5" t="s">
        <v>0</v>
      </c>
      <c r="B3" s="54" t="s">
        <v>135</v>
      </c>
      <c r="C3" s="55"/>
    </row>
    <row r="4" spans="1:3" ht="72.75" customHeight="1" x14ac:dyDescent="0.25">
      <c r="A4" s="5" t="s">
        <v>107</v>
      </c>
      <c r="B4" s="49" t="s">
        <v>142</v>
      </c>
      <c r="C4" s="55"/>
    </row>
    <row r="5" spans="1:3" ht="129.75" customHeight="1" x14ac:dyDescent="0.25">
      <c r="A5" s="5" t="s">
        <v>1</v>
      </c>
      <c r="B5" s="49" t="s">
        <v>141</v>
      </c>
      <c r="C5" s="55"/>
    </row>
    <row r="6" spans="1:3" x14ac:dyDescent="0.25">
      <c r="A6" s="5" t="s">
        <v>108</v>
      </c>
      <c r="B6" s="38" t="s">
        <v>132</v>
      </c>
      <c r="C6" s="38"/>
    </row>
    <row r="7" spans="1:3" x14ac:dyDescent="0.25">
      <c r="A7" s="5" t="s">
        <v>2</v>
      </c>
      <c r="B7" s="38" t="s">
        <v>134</v>
      </c>
      <c r="C7" s="38"/>
    </row>
    <row r="8" spans="1:3" x14ac:dyDescent="0.25">
      <c r="A8" s="5" t="s">
        <v>3</v>
      </c>
      <c r="B8" s="37" t="s">
        <v>143</v>
      </c>
      <c r="C8" s="37"/>
    </row>
    <row r="9" spans="1:3" x14ac:dyDescent="0.25">
      <c r="A9" s="5" t="s">
        <v>4</v>
      </c>
      <c r="B9" s="37" t="s">
        <v>149</v>
      </c>
      <c r="C9" s="37"/>
    </row>
    <row r="10" spans="1:3" x14ac:dyDescent="0.25">
      <c r="A10" s="5" t="s">
        <v>5</v>
      </c>
      <c r="B10" s="37" t="s">
        <v>150</v>
      </c>
      <c r="C10" s="37"/>
    </row>
    <row r="11" spans="1:3" ht="23.25" customHeight="1" x14ac:dyDescent="0.25">
      <c r="A11" s="5" t="s">
        <v>26</v>
      </c>
      <c r="B11" s="49" t="s">
        <v>144</v>
      </c>
      <c r="C11" s="50"/>
    </row>
    <row r="12" spans="1:3" x14ac:dyDescent="0.25">
      <c r="A12" s="36" t="s">
        <v>118</v>
      </c>
      <c r="B12" s="37" t="s">
        <v>145</v>
      </c>
      <c r="C12" s="38"/>
    </row>
    <row r="13" spans="1:3" ht="30" customHeight="1" x14ac:dyDescent="0.25">
      <c r="A13" s="36"/>
      <c r="B13" s="38"/>
      <c r="C13" s="38"/>
    </row>
    <row r="14" spans="1:3" ht="97.5" customHeight="1" x14ac:dyDescent="0.25">
      <c r="A14" s="36"/>
      <c r="B14" s="38"/>
      <c r="C14" s="38"/>
    </row>
    <row r="15" spans="1:3" ht="30" x14ac:dyDescent="0.25">
      <c r="A15" s="5" t="s">
        <v>45</v>
      </c>
      <c r="B15" s="41">
        <f>SUM(C17,C18,C20,C21,C22)</f>
        <v>4149832235</v>
      </c>
      <c r="C15" s="42"/>
    </row>
    <row r="16" spans="1:3" ht="33.75" customHeight="1" x14ac:dyDescent="0.25">
      <c r="A16" s="46" t="s">
        <v>46</v>
      </c>
      <c r="B16" s="43" t="s">
        <v>47</v>
      </c>
      <c r="C16" s="43"/>
    </row>
    <row r="17" spans="1:3" ht="33.75" customHeight="1" x14ac:dyDescent="0.25">
      <c r="A17" s="47"/>
      <c r="B17" s="11" t="s">
        <v>48</v>
      </c>
      <c r="C17" s="6">
        <v>169700076</v>
      </c>
    </row>
    <row r="18" spans="1:3" ht="33.75" customHeight="1" x14ac:dyDescent="0.25">
      <c r="A18" s="47"/>
      <c r="B18" s="11" t="s">
        <v>49</v>
      </c>
      <c r="C18" s="6">
        <v>70132159</v>
      </c>
    </row>
    <row r="19" spans="1:3" x14ac:dyDescent="0.25">
      <c r="A19" s="47"/>
      <c r="B19" s="44" t="s">
        <v>50</v>
      </c>
      <c r="C19" s="45"/>
    </row>
    <row r="20" spans="1:3" x14ac:dyDescent="0.25">
      <c r="A20" s="47"/>
      <c r="B20" s="11" t="s">
        <v>136</v>
      </c>
      <c r="C20" s="6">
        <v>1280000000</v>
      </c>
    </row>
    <row r="21" spans="1:3" x14ac:dyDescent="0.25">
      <c r="A21" s="47"/>
      <c r="B21" s="11" t="s">
        <v>137</v>
      </c>
      <c r="C21" s="6">
        <v>1350000000</v>
      </c>
    </row>
    <row r="22" spans="1:3" x14ac:dyDescent="0.25">
      <c r="A22" s="48"/>
      <c r="B22" s="11" t="s">
        <v>138</v>
      </c>
      <c r="C22" s="6">
        <v>1280000000</v>
      </c>
    </row>
    <row r="23" spans="1:3" x14ac:dyDescent="0.25">
      <c r="A23" s="5" t="s">
        <v>6</v>
      </c>
      <c r="B23" s="38" t="s">
        <v>139</v>
      </c>
      <c r="C23" s="38"/>
    </row>
    <row r="24" spans="1:3" x14ac:dyDescent="0.25">
      <c r="A24" s="5" t="s">
        <v>7</v>
      </c>
      <c r="B24" s="38" t="s">
        <v>146</v>
      </c>
      <c r="C24" s="38"/>
    </row>
    <row r="25" spans="1:3" ht="57" customHeight="1" x14ac:dyDescent="0.25">
      <c r="A25" s="5" t="s">
        <v>8</v>
      </c>
      <c r="B25" s="37" t="s">
        <v>147</v>
      </c>
      <c r="C25" s="38"/>
    </row>
    <row r="26" spans="1:3" x14ac:dyDescent="0.25">
      <c r="A26" s="5" t="s">
        <v>41</v>
      </c>
      <c r="B26" s="39">
        <v>44621</v>
      </c>
      <c r="C26" s="40"/>
    </row>
    <row r="27" spans="1:3" x14ac:dyDescent="0.25">
      <c r="A27" s="5" t="s">
        <v>148</v>
      </c>
      <c r="B27" s="34">
        <v>45323</v>
      </c>
      <c r="C27" s="34"/>
    </row>
    <row r="28" spans="1:3" x14ac:dyDescent="0.25">
      <c r="A28" s="5" t="s">
        <v>9</v>
      </c>
      <c r="B28" s="34">
        <v>45351</v>
      </c>
      <c r="C28" s="35"/>
    </row>
  </sheetData>
  <mergeCells count="23">
    <mergeCell ref="B8:C8"/>
    <mergeCell ref="B9:C9"/>
    <mergeCell ref="B10:C10"/>
    <mergeCell ref="B11:C11"/>
    <mergeCell ref="A1:C1"/>
    <mergeCell ref="B7:C7"/>
    <mergeCell ref="B2:C2"/>
    <mergeCell ref="B3:C3"/>
    <mergeCell ref="B4:C4"/>
    <mergeCell ref="B5:C5"/>
    <mergeCell ref="B6:C6"/>
    <mergeCell ref="B27:C27"/>
    <mergeCell ref="B28:C28"/>
    <mergeCell ref="A12:A14"/>
    <mergeCell ref="B12:C14"/>
    <mergeCell ref="B23:C23"/>
    <mergeCell ref="B24:C24"/>
    <mergeCell ref="B25:C25"/>
    <mergeCell ref="B26:C26"/>
    <mergeCell ref="B15:C15"/>
    <mergeCell ref="B16:C16"/>
    <mergeCell ref="B19:C19"/>
    <mergeCell ref="A16:A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abSelected="1"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24</v>
      </c>
      <c r="B2" s="66" t="s">
        <v>154</v>
      </c>
      <c r="C2" s="40"/>
    </row>
    <row r="3" spans="1:3" x14ac:dyDescent="0.25">
      <c r="A3" s="5" t="s">
        <v>10</v>
      </c>
      <c r="B3" s="38" t="str">
        <f>'GENERALES NOTA 322'!B2:C2</f>
        <v>19001310300420210016900</v>
      </c>
      <c r="C3" s="38"/>
    </row>
    <row r="4" spans="1:3" x14ac:dyDescent="0.25">
      <c r="A4" s="5" t="s">
        <v>0</v>
      </c>
      <c r="B4" s="38" t="str">
        <f>'GENERALES NOTA 322'!B3:C3</f>
        <v>JUZGADO 4 CIVIL DEL CIRCUITO DE POPAYÁN</v>
      </c>
      <c r="C4" s="38"/>
    </row>
    <row r="5" spans="1:3" x14ac:dyDescent="0.25">
      <c r="A5" s="5" t="s">
        <v>107</v>
      </c>
      <c r="B5" s="38" t="str">
        <f>'GENERALES NOTA 322'!B4:C4</f>
        <v>1. CONSORCIO PRESTASALUD hoy MEDIMAS EPS SAS.
2. CAFESALUD EPS S A – EN LIQUIDACIÓN
3 DIME CLÍNICA NEUROCARDIOVASCULAR S.A.
4. CLÍNICA LA ESTANCIA S.A.
5. SALUDCOOP ENTIDAD PROMOTORA DE SALUD ORGANISMO COOPERATIVO SALUDCOOP EN LIQUIDACION.</v>
      </c>
      <c r="C5" s="38"/>
    </row>
    <row r="6" spans="1:3" x14ac:dyDescent="0.25">
      <c r="A6" s="5" t="s">
        <v>1</v>
      </c>
      <c r="B6" s="38"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menor de edad).
14. SANDRA YAMIDT MEDINA LÓPEZ (Hermana).
15. LINA MARÍA VALENZULA MEDINA (Sobrina).
16. DANIELA MARCELA ANGARITA MEDINA (Sobrina). 
17. DIONEE NARYIBE MEDINA LÓPEZ (Hermana).
18. MARÍA FERNANDA ANGARITA MEDIA (Sobrina menor de edad)</v>
      </c>
      <c r="C6" s="38"/>
    </row>
    <row r="7" spans="1:3" x14ac:dyDescent="0.25">
      <c r="A7" s="5" t="s">
        <v>108</v>
      </c>
      <c r="B7" s="38" t="str">
        <f>'GENERALES NOTA 322'!B6:C6</f>
        <v>LLAMADA EN GARANTIA</v>
      </c>
      <c r="C7" s="38"/>
    </row>
    <row r="8" spans="1:3" x14ac:dyDescent="0.25">
      <c r="A8" s="13" t="s">
        <v>25</v>
      </c>
      <c r="B8" s="38">
        <v>22094774</v>
      </c>
      <c r="C8" s="38"/>
    </row>
    <row r="9" spans="1:3" x14ac:dyDescent="0.25">
      <c r="A9" s="13" t="s">
        <v>26</v>
      </c>
      <c r="B9" s="38"/>
      <c r="C9" s="38"/>
    </row>
    <row r="10" spans="1:3" x14ac:dyDescent="0.25">
      <c r="A10" s="13" t="s">
        <v>76</v>
      </c>
      <c r="C10" s="90">
        <v>2800000000</v>
      </c>
    </row>
    <row r="11" spans="1:3" x14ac:dyDescent="0.25">
      <c r="A11" s="13" t="s">
        <v>114</v>
      </c>
      <c r="B11" s="66" t="s">
        <v>152</v>
      </c>
      <c r="C11" s="40"/>
    </row>
    <row r="12" spans="1:3" x14ac:dyDescent="0.25">
      <c r="A12" s="13" t="s">
        <v>59</v>
      </c>
      <c r="B12" s="54" t="s">
        <v>68</v>
      </c>
      <c r="C12" s="55"/>
    </row>
    <row r="13" spans="1:3" x14ac:dyDescent="0.25">
      <c r="A13" s="13" t="s">
        <v>27</v>
      </c>
      <c r="B13" s="66" t="s">
        <v>151</v>
      </c>
      <c r="C13" s="67"/>
    </row>
    <row r="14" spans="1:3" x14ac:dyDescent="0.25">
      <c r="A14" s="13" t="s">
        <v>28</v>
      </c>
      <c r="B14" s="38" t="s">
        <v>31</v>
      </c>
      <c r="C14" s="38"/>
    </row>
    <row r="15" spans="1:3" x14ac:dyDescent="0.25">
      <c r="A15" s="13" t="s">
        <v>29</v>
      </c>
      <c r="B15" s="38" t="s">
        <v>31</v>
      </c>
      <c r="C15" s="38"/>
    </row>
    <row r="16" spans="1:3" x14ac:dyDescent="0.25">
      <c r="A16" s="63" t="s">
        <v>30</v>
      </c>
      <c r="B16" s="38" t="s">
        <v>73</v>
      </c>
      <c r="C16" s="38"/>
    </row>
    <row r="17" spans="1:3" x14ac:dyDescent="0.25">
      <c r="A17" s="64"/>
      <c r="B17" s="9" t="s">
        <v>38</v>
      </c>
      <c r="C17" s="10" t="s">
        <v>14</v>
      </c>
    </row>
    <row r="18" spans="1:3" x14ac:dyDescent="0.25">
      <c r="A18" s="64"/>
      <c r="B18" s="11"/>
      <c r="C18" s="11"/>
    </row>
    <row r="19" spans="1:3" x14ac:dyDescent="0.25">
      <c r="A19" s="64"/>
      <c r="B19" s="11"/>
      <c r="C19" s="11"/>
    </row>
    <row r="20" spans="1:3" x14ac:dyDescent="0.25">
      <c r="A20" s="64"/>
      <c r="B20" s="11"/>
      <c r="C20" s="11"/>
    </row>
    <row r="21" spans="1:3" x14ac:dyDescent="0.25">
      <c r="A21" s="13" t="s">
        <v>23</v>
      </c>
      <c r="B21" s="38" t="s">
        <v>32</v>
      </c>
      <c r="C21" s="38"/>
    </row>
    <row r="22" spans="1:3" x14ac:dyDescent="0.25">
      <c r="A22" s="13" t="s">
        <v>60</v>
      </c>
      <c r="B22" s="54"/>
      <c r="C22" s="55"/>
    </row>
    <row r="23" spans="1:3" x14ac:dyDescent="0.25">
      <c r="A23" s="13" t="s">
        <v>15</v>
      </c>
      <c r="B23" s="38" t="s">
        <v>22</v>
      </c>
      <c r="C23" s="38"/>
    </row>
    <row r="24" spans="1:3" x14ac:dyDescent="0.25">
      <c r="A24" s="13" t="s">
        <v>74</v>
      </c>
      <c r="B24" s="38" t="s">
        <v>32</v>
      </c>
      <c r="C24" s="38"/>
    </row>
    <row r="25" spans="1:3" x14ac:dyDescent="0.25">
      <c r="A25" s="13" t="s">
        <v>37</v>
      </c>
      <c r="B25" s="38"/>
      <c r="C25" s="38"/>
    </row>
    <row r="26" spans="1:3" x14ac:dyDescent="0.25">
      <c r="A26" s="12" t="s">
        <v>75</v>
      </c>
      <c r="B26" s="38" t="s">
        <v>32</v>
      </c>
      <c r="C26" s="38"/>
    </row>
    <row r="27" spans="1:3" x14ac:dyDescent="0.25">
      <c r="A27" s="62" t="s">
        <v>63</v>
      </c>
      <c r="B27" s="62"/>
      <c r="C27" s="62"/>
    </row>
    <row r="28" spans="1:3" ht="14.45" customHeight="1" x14ac:dyDescent="0.25">
      <c r="A28" s="57" t="s">
        <v>36</v>
      </c>
      <c r="B28" s="58"/>
      <c r="C28" s="30" t="s">
        <v>153</v>
      </c>
    </row>
    <row r="29" spans="1:3" ht="14.45" customHeight="1" x14ac:dyDescent="0.25">
      <c r="A29" s="59" t="s">
        <v>35</v>
      </c>
      <c r="B29" s="60"/>
      <c r="C29" s="30" t="s">
        <v>153</v>
      </c>
    </row>
    <row r="30" spans="1:3" ht="14.45" customHeight="1" x14ac:dyDescent="0.25">
      <c r="A30" s="59" t="s">
        <v>34</v>
      </c>
      <c r="B30" s="60"/>
      <c r="C30" s="31" t="s">
        <v>153</v>
      </c>
    </row>
    <row r="31" spans="1:3" ht="14.45" customHeight="1" x14ac:dyDescent="0.25">
      <c r="A31" s="59" t="s">
        <v>12</v>
      </c>
      <c r="B31" s="60"/>
      <c r="C31" s="30" t="s">
        <v>153</v>
      </c>
    </row>
    <row r="32" spans="1:3" x14ac:dyDescent="0.25">
      <c r="A32" s="59" t="s">
        <v>13</v>
      </c>
      <c r="B32" s="60"/>
      <c r="C32" s="30"/>
    </row>
    <row r="33" spans="1:3" ht="14.45" customHeight="1" x14ac:dyDescent="0.25">
      <c r="A33" s="59" t="s">
        <v>33</v>
      </c>
      <c r="B33" s="60"/>
      <c r="C33" s="30" t="s">
        <v>153</v>
      </c>
    </row>
    <row r="34" spans="1:3" ht="14.45" customHeight="1" x14ac:dyDescent="0.25">
      <c r="A34" s="59" t="s">
        <v>93</v>
      </c>
      <c r="B34" s="60"/>
      <c r="C34" s="32" t="s">
        <v>153</v>
      </c>
    </row>
    <row r="35" spans="1:3" x14ac:dyDescent="0.25">
      <c r="A35" s="57" t="s">
        <v>105</v>
      </c>
      <c r="B35" s="58"/>
      <c r="C35" s="33"/>
    </row>
    <row r="36" spans="1:3" x14ac:dyDescent="0.25">
      <c r="A36" s="61" t="s">
        <v>87</v>
      </c>
      <c r="B36" s="61"/>
      <c r="C36" s="61"/>
    </row>
    <row r="37" spans="1:3" x14ac:dyDescent="0.25">
      <c r="A37" s="56" t="s">
        <v>88</v>
      </c>
      <c r="B37" s="56"/>
      <c r="C37" s="11"/>
    </row>
    <row r="38" spans="1:3" x14ac:dyDescent="0.25">
      <c r="A38" s="56" t="s">
        <v>89</v>
      </c>
      <c r="B38" s="56"/>
      <c r="C38" s="11"/>
    </row>
    <row r="39" spans="1:3" x14ac:dyDescent="0.25">
      <c r="A39" s="56" t="s">
        <v>90</v>
      </c>
      <c r="B39" s="56"/>
      <c r="C39" s="11"/>
    </row>
    <row r="40" spans="1:3" x14ac:dyDescent="0.25">
      <c r="A40" s="56" t="s">
        <v>91</v>
      </c>
      <c r="B40" s="56"/>
      <c r="C40" s="11"/>
    </row>
    <row r="41" spans="1:3" x14ac:dyDescent="0.25">
      <c r="A41" s="56" t="s">
        <v>92</v>
      </c>
      <c r="B41" s="56"/>
      <c r="C41" s="11"/>
    </row>
    <row r="42" spans="1:3" x14ac:dyDescent="0.25">
      <c r="A42" s="56" t="s">
        <v>94</v>
      </c>
      <c r="B42" s="56"/>
      <c r="C42" s="11"/>
    </row>
    <row r="43" spans="1:3" x14ac:dyDescent="0.25">
      <c r="A43" s="56" t="s">
        <v>95</v>
      </c>
      <c r="B43" s="56"/>
      <c r="C43" s="11"/>
    </row>
    <row r="44" spans="1:3" x14ac:dyDescent="0.25">
      <c r="A44" s="56" t="s">
        <v>96</v>
      </c>
      <c r="B44" s="56"/>
      <c r="C44" s="11"/>
    </row>
    <row r="45" spans="1:3" x14ac:dyDescent="0.25">
      <c r="A45" s="56" t="s">
        <v>97</v>
      </c>
      <c r="B45" s="56"/>
      <c r="C45" s="11"/>
    </row>
    <row r="46" spans="1:3" x14ac:dyDescent="0.25">
      <c r="A46" s="56" t="s">
        <v>98</v>
      </c>
      <c r="B46" s="56"/>
      <c r="C46" s="11"/>
    </row>
    <row r="47" spans="1:3" x14ac:dyDescent="0.25">
      <c r="A47" s="56" t="s">
        <v>99</v>
      </c>
      <c r="B47" s="56"/>
      <c r="C47" s="11"/>
    </row>
    <row r="48" spans="1:3" x14ac:dyDescent="0.25">
      <c r="A48" s="56" t="s">
        <v>100</v>
      </c>
      <c r="B48" s="56"/>
      <c r="C48" s="11"/>
    </row>
    <row r="49" spans="1:3" x14ac:dyDescent="0.25">
      <c r="A49" s="56" t="s">
        <v>101</v>
      </c>
      <c r="B49" s="56"/>
      <c r="C49" s="11"/>
    </row>
    <row r="50" spans="1:3" x14ac:dyDescent="0.25">
      <c r="A50" s="56" t="s">
        <v>102</v>
      </c>
      <c r="B50" s="56"/>
      <c r="C50" s="11"/>
    </row>
    <row r="51" spans="1:3" x14ac:dyDescent="0.25">
      <c r="A51" s="56" t="s">
        <v>103</v>
      </c>
      <c r="B51" s="56"/>
      <c r="C51" s="11"/>
    </row>
    <row r="52" spans="1:3" x14ac:dyDescent="0.25">
      <c r="A52" s="56" t="s">
        <v>104</v>
      </c>
      <c r="B52" s="56"/>
      <c r="C52" s="11"/>
    </row>
    <row r="53" spans="1:3" x14ac:dyDescent="0.25">
      <c r="A53" s="35"/>
      <c r="B53" s="35"/>
      <c r="C53" s="11"/>
    </row>
  </sheetData>
  <mergeCells count="49">
    <mergeCell ref="B14:C14"/>
    <mergeCell ref="A1:C1"/>
    <mergeCell ref="B8:C8"/>
    <mergeCell ref="B9:C9"/>
    <mergeCell ref="B12:C12"/>
    <mergeCell ref="B2:C2"/>
    <mergeCell ref="B3:C3"/>
    <mergeCell ref="B4:C4"/>
    <mergeCell ref="B5:C5"/>
    <mergeCell ref="B6:C6"/>
    <mergeCell ref="B7:C7"/>
    <mergeCell ref="B13:C13"/>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42</v>
      </c>
      <c r="B1" s="65"/>
      <c r="C1" s="65"/>
    </row>
    <row r="2" spans="1:6" x14ac:dyDescent="0.25">
      <c r="A2" s="19" t="s">
        <v>24</v>
      </c>
      <c r="B2" s="72" t="str">
        <f>'[2]AUTOS NOTA 321'!B2:C2</f>
        <v xml:space="preserve">SINIESTRO   LEGIS </v>
      </c>
      <c r="C2" s="73"/>
    </row>
    <row r="3" spans="1:6" x14ac:dyDescent="0.25">
      <c r="A3" s="20" t="s">
        <v>10</v>
      </c>
      <c r="B3" s="74" t="str">
        <f>'GENERALES NOTA 322'!B2:C2</f>
        <v>19001310300420210016900</v>
      </c>
      <c r="C3" s="74"/>
    </row>
    <row r="4" spans="1:6" x14ac:dyDescent="0.25">
      <c r="A4" s="20" t="s">
        <v>0</v>
      </c>
      <c r="B4" s="74" t="str">
        <f>'GENERALES NOTA 322'!B3:C3</f>
        <v>JUZGADO 4 CIVIL DEL CIRCUITO DE POPAYÁN</v>
      </c>
      <c r="C4" s="74"/>
    </row>
    <row r="5" spans="1:6" x14ac:dyDescent="0.25">
      <c r="A5" s="20" t="s">
        <v>107</v>
      </c>
      <c r="B5" s="74" t="str">
        <f>'GENERALES NOTA 322'!B4:C4</f>
        <v>1. CONSORCIO PRESTASALUD hoy MEDIMAS EPS SAS.
2. CAFESALUD EPS S A – EN LIQUIDACIÓN
3 DIME CLÍNICA NEUROCARDIOVASCULAR S.A.
4. CLÍNICA LA ESTANCIA S.A.
5. SALUDCOOP ENTIDAD PROMOTORA DE SALUD ORGANISMO COOPERATIVO SALUDCOOP EN LIQUIDACION.</v>
      </c>
      <c r="C5" s="74"/>
    </row>
    <row r="6" spans="1:6" ht="14.45" customHeight="1" x14ac:dyDescent="0.25">
      <c r="A6" s="20" t="s">
        <v>1</v>
      </c>
      <c r="B6" s="74"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menor de edad).
14. SANDRA YAMIDT MEDINA LÓPEZ (Hermana).
15. LINA MARÍA VALENZULA MEDINA (Sobrina).
16. DANIELA MARCELA ANGARITA MEDINA (Sobrina). 
17. DIONEE NARYIBE MEDINA LÓPEZ (Hermana).
18. MARÍA FERNANDA ANGARITA MEDIA (Sobrina menor de edad)</v>
      </c>
      <c r="C6" s="74"/>
    </row>
    <row r="7" spans="1:6" x14ac:dyDescent="0.25">
      <c r="A7" s="20" t="s">
        <v>108</v>
      </c>
      <c r="B7" s="74" t="str">
        <f>'GENERALES NOTA 322'!B6:C6</f>
        <v>LLAMADA EN GARANTIA</v>
      </c>
      <c r="C7" s="74"/>
    </row>
    <row r="8" spans="1:6" ht="30" x14ac:dyDescent="0.25">
      <c r="A8" s="20" t="s">
        <v>45</v>
      </c>
      <c r="B8" s="68">
        <f>'GENERALES NOTA 322'!B15:C15</f>
        <v>4149832235</v>
      </c>
      <c r="C8" s="69"/>
    </row>
    <row r="9" spans="1:6" x14ac:dyDescent="0.25">
      <c r="A9" s="75" t="s">
        <v>46</v>
      </c>
      <c r="B9" s="76" t="s">
        <v>47</v>
      </c>
      <c r="C9" s="77"/>
    </row>
    <row r="10" spans="1:6" x14ac:dyDescent="0.25">
      <c r="A10" s="75"/>
      <c r="B10" s="21" t="s">
        <v>48</v>
      </c>
      <c r="C10" s="18">
        <f>'GENERALES NOTA 322'!C17</f>
        <v>169700076</v>
      </c>
    </row>
    <row r="11" spans="1:6" x14ac:dyDescent="0.25">
      <c r="A11" s="75"/>
      <c r="B11" s="21" t="s">
        <v>49</v>
      </c>
      <c r="C11" s="18">
        <f>'GENERALES NOTA 322'!C18</f>
        <v>70132159</v>
      </c>
    </row>
    <row r="12" spans="1:6" x14ac:dyDescent="0.25">
      <c r="A12" s="75"/>
      <c r="B12" s="76"/>
      <c r="C12" s="77"/>
    </row>
    <row r="13" spans="1:6" x14ac:dyDescent="0.25">
      <c r="A13" s="75"/>
      <c r="B13" s="21" t="s">
        <v>110</v>
      </c>
      <c r="C13" s="23"/>
    </row>
    <row r="14" spans="1:6" x14ac:dyDescent="0.25">
      <c r="A14" s="75"/>
      <c r="B14" s="21" t="s">
        <v>111</v>
      </c>
      <c r="C14" s="23"/>
      <c r="E14" t="s">
        <v>58</v>
      </c>
      <c r="F14" s="16">
        <v>0.7</v>
      </c>
    </row>
    <row r="15" spans="1:6" x14ac:dyDescent="0.25">
      <c r="A15" s="22" t="s">
        <v>43</v>
      </c>
      <c r="B15" s="72" t="s">
        <v>126</v>
      </c>
      <c r="C15" s="73"/>
    </row>
    <row r="16" spans="1:6" ht="15" customHeight="1" x14ac:dyDescent="0.25">
      <c r="A16" s="20" t="s">
        <v>44</v>
      </c>
      <c r="B16" s="70"/>
      <c r="C16" s="71"/>
    </row>
    <row r="17" spans="1:3" ht="28.5" customHeight="1" x14ac:dyDescent="0.25">
      <c r="A17" s="14" t="s">
        <v>51</v>
      </c>
      <c r="B17" s="80">
        <f>((C19+C20+C22+C23)-C26)*C25*C27</f>
        <v>100000000</v>
      </c>
      <c r="C17" s="80"/>
    </row>
    <row r="18" spans="1:3" x14ac:dyDescent="0.25">
      <c r="A18" s="22" t="s">
        <v>52</v>
      </c>
      <c r="B18" s="78" t="s">
        <v>47</v>
      </c>
      <c r="C18" s="79"/>
    </row>
    <row r="19" spans="1:3" x14ac:dyDescent="0.25">
      <c r="A19" s="86"/>
      <c r="B19" s="21" t="s">
        <v>48</v>
      </c>
      <c r="C19" s="18">
        <v>100000000</v>
      </c>
    </row>
    <row r="20" spans="1:3" x14ac:dyDescent="0.25">
      <c r="A20" s="87"/>
      <c r="B20" s="21" t="s">
        <v>49</v>
      </c>
      <c r="C20" s="18">
        <v>0</v>
      </c>
    </row>
    <row r="21" spans="1:3" x14ac:dyDescent="0.25">
      <c r="A21" s="87"/>
      <c r="B21" s="76" t="s">
        <v>50</v>
      </c>
      <c r="C21" s="77"/>
    </row>
    <row r="22" spans="1:3" x14ac:dyDescent="0.25">
      <c r="A22" s="87"/>
      <c r="B22" s="21" t="s">
        <v>110</v>
      </c>
      <c r="C22" s="18">
        <v>0</v>
      </c>
    </row>
    <row r="23" spans="1:3" ht="45" x14ac:dyDescent="0.25">
      <c r="A23" s="87"/>
      <c r="B23" s="21" t="s">
        <v>112</v>
      </c>
      <c r="C23" s="18">
        <v>0</v>
      </c>
    </row>
    <row r="24" spans="1:3" x14ac:dyDescent="0.25">
      <c r="A24" s="87"/>
      <c r="B24" s="76" t="s">
        <v>113</v>
      </c>
      <c r="C24" s="77"/>
    </row>
    <row r="25" spans="1:3" x14ac:dyDescent="0.25">
      <c r="A25" s="24"/>
      <c r="B25" s="21" t="s">
        <v>125</v>
      </c>
      <c r="C25" s="25">
        <v>1</v>
      </c>
    </row>
    <row r="26" spans="1:3" x14ac:dyDescent="0.25">
      <c r="A26" s="26"/>
      <c r="B26" s="21" t="s">
        <v>114</v>
      </c>
      <c r="C26" s="27">
        <v>0</v>
      </c>
    </row>
    <row r="27" spans="1:3" x14ac:dyDescent="0.25">
      <c r="A27" s="26"/>
      <c r="B27" s="21" t="s">
        <v>133</v>
      </c>
      <c r="C27" s="25">
        <v>1</v>
      </c>
    </row>
    <row r="28" spans="1:3" x14ac:dyDescent="0.25">
      <c r="A28" s="17" t="s">
        <v>106</v>
      </c>
      <c r="B28" s="80">
        <f>IFERROR(B17*(VLOOKUP(B15,Hoja2!$G$1:$H$6,2,0)),16666)</f>
        <v>70000000</v>
      </c>
      <c r="C28" s="80"/>
    </row>
    <row r="29" spans="1:3" ht="30" x14ac:dyDescent="0.25">
      <c r="A29" s="20" t="s">
        <v>53</v>
      </c>
      <c r="B29" s="81"/>
      <c r="C29" s="82"/>
    </row>
    <row r="30" spans="1:3" ht="30" x14ac:dyDescent="0.25">
      <c r="A30" s="20" t="s">
        <v>54</v>
      </c>
      <c r="B30" s="83"/>
      <c r="C30" s="84"/>
    </row>
    <row r="31" spans="1:3" ht="18.75" x14ac:dyDescent="0.25">
      <c r="A31" s="28" t="s">
        <v>115</v>
      </c>
      <c r="B31" s="28"/>
      <c r="C31" s="28"/>
    </row>
    <row r="32" spans="1:3" x14ac:dyDescent="0.25">
      <c r="A32" s="29" t="s">
        <v>116</v>
      </c>
      <c r="B32" s="85"/>
      <c r="C32" s="85"/>
    </row>
    <row r="33" spans="1:3" x14ac:dyDescent="0.25">
      <c r="A33" s="29" t="s">
        <v>117</v>
      </c>
      <c r="B33" s="85"/>
      <c r="C33" s="85"/>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55</v>
      </c>
      <c r="B1" s="65"/>
      <c r="C1" s="65"/>
    </row>
    <row r="2" spans="1:3" ht="17.25" customHeight="1" x14ac:dyDescent="0.25">
      <c r="A2" s="13" t="s">
        <v>24</v>
      </c>
      <c r="B2" s="66" t="str">
        <f>'[2]AUTOS NOTA 321'!B2:C2</f>
        <v xml:space="preserve">SINIESTRO   LEGIS </v>
      </c>
      <c r="C2" s="40"/>
    </row>
    <row r="3" spans="1:3" ht="15.95" customHeight="1" x14ac:dyDescent="0.25">
      <c r="A3" s="5" t="s">
        <v>10</v>
      </c>
      <c r="B3" s="38" t="str">
        <f>'GENERALES NOTA 322'!B2:C2</f>
        <v>19001310300420210016900</v>
      </c>
      <c r="C3" s="38"/>
    </row>
    <row r="4" spans="1:3" x14ac:dyDescent="0.25">
      <c r="A4" s="5" t="s">
        <v>0</v>
      </c>
      <c r="B4" s="38" t="str">
        <f>'GENERALES NOTA 322'!B3:C3</f>
        <v>JUZGADO 4 CIVIL DEL CIRCUITO DE POPAYÁN</v>
      </c>
      <c r="C4" s="38"/>
    </row>
    <row r="5" spans="1:3" ht="29.25" customHeight="1" x14ac:dyDescent="0.25">
      <c r="A5" s="5" t="s">
        <v>107</v>
      </c>
      <c r="B5" s="38" t="str">
        <f>'GENERALES NOTA 322'!B4:C4</f>
        <v>1. CONSORCIO PRESTASALUD hoy MEDIMAS EPS SAS.
2. CAFESALUD EPS S A – EN LIQUIDACIÓN
3 DIME CLÍNICA NEUROCARDIOVASCULAR S.A.
4. CLÍNICA LA ESTANCIA S.A.
5. SALUDCOOP ENTIDAD PROMOTORA DE SALUD ORGANISMO COOPERATIVO SALUDCOOP EN LIQUIDACION.</v>
      </c>
      <c r="C5" s="38"/>
    </row>
    <row r="6" spans="1:3" x14ac:dyDescent="0.25">
      <c r="A6" s="5" t="s">
        <v>1</v>
      </c>
      <c r="B6" s="38"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menor de edad).
14. SANDRA YAMIDT MEDINA LÓPEZ (Hermana).
15. LINA MARÍA VALENZULA MEDINA (Sobrina).
16. DANIELA MARCELA ANGARITA MEDINA (Sobrina). 
17. DIONEE NARYIBE MEDINA LÓPEZ (Hermana).
18. MARÍA FERNANDA ANGARITA MEDIA (Sobrina menor de edad)</v>
      </c>
      <c r="C6" s="38"/>
    </row>
    <row r="7" spans="1:3" ht="43.5" customHeight="1" x14ac:dyDescent="0.25">
      <c r="A7" s="5" t="s">
        <v>108</v>
      </c>
      <c r="B7" s="38" t="str">
        <f>'GENERALES NOTA 322'!B6:C6</f>
        <v>LLAMADA EN GARANTIA</v>
      </c>
      <c r="C7" s="38"/>
    </row>
    <row r="8" spans="1:3" x14ac:dyDescent="0.25">
      <c r="A8" s="5" t="s">
        <v>119</v>
      </c>
      <c r="B8" s="38"/>
      <c r="C8" s="38"/>
    </row>
    <row r="9" spans="1:3" x14ac:dyDescent="0.25">
      <c r="A9" s="15" t="s">
        <v>52</v>
      </c>
      <c r="B9" s="88"/>
      <c r="C9" s="88"/>
    </row>
    <row r="10" spans="1:3" x14ac:dyDescent="0.25">
      <c r="A10" s="15" t="s">
        <v>120</v>
      </c>
      <c r="B10" s="38"/>
      <c r="C10" s="38"/>
    </row>
    <row r="11" spans="1:3" ht="30" x14ac:dyDescent="0.25">
      <c r="A11" s="15" t="s">
        <v>121</v>
      </c>
      <c r="B11" s="89"/>
      <c r="C11" s="35"/>
    </row>
    <row r="12" spans="1:3" ht="60" x14ac:dyDescent="0.25">
      <c r="A12" s="5" t="s">
        <v>64</v>
      </c>
      <c r="B12" s="38"/>
      <c r="C12" s="38"/>
    </row>
    <row r="13" spans="1:3" ht="60" x14ac:dyDescent="0.25">
      <c r="A13" s="5" t="s">
        <v>65</v>
      </c>
      <c r="B13" s="38"/>
      <c r="C13" s="38"/>
    </row>
    <row r="14" spans="1:3" x14ac:dyDescent="0.25">
      <c r="A14" s="5" t="s">
        <v>66</v>
      </c>
      <c r="B14" s="11"/>
      <c r="C14" s="11"/>
    </row>
    <row r="15" spans="1:3" x14ac:dyDescent="0.25">
      <c r="A15" s="15" t="s">
        <v>122</v>
      </c>
      <c r="B15" s="38"/>
      <c r="C15" s="38"/>
    </row>
    <row r="16" spans="1:3" x14ac:dyDescent="0.25">
      <c r="A16" s="11" t="s">
        <v>123</v>
      </c>
      <c r="B16" s="35"/>
      <c r="C16" s="3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59</v>
      </c>
      <c r="B1" t="s">
        <v>31</v>
      </c>
      <c r="C1" s="8" t="s">
        <v>30</v>
      </c>
      <c r="D1" s="8" t="s">
        <v>60</v>
      </c>
      <c r="E1" s="3" t="s">
        <v>15</v>
      </c>
      <c r="F1" s="2" t="s">
        <v>58</v>
      </c>
      <c r="G1" s="2" t="s">
        <v>126</v>
      </c>
      <c r="H1" s="4">
        <v>0.7</v>
      </c>
      <c r="I1" t="s">
        <v>11</v>
      </c>
      <c r="J1" t="s">
        <v>81</v>
      </c>
      <c r="L1" t="s">
        <v>132</v>
      </c>
    </row>
    <row r="2" spans="1:12" x14ac:dyDescent="0.25">
      <c r="A2" t="s">
        <v>67</v>
      </c>
      <c r="B2" t="s">
        <v>32</v>
      </c>
      <c r="C2" t="s">
        <v>71</v>
      </c>
      <c r="D2" s="2" t="s">
        <v>61</v>
      </c>
      <c r="E2" s="1" t="s">
        <v>18</v>
      </c>
      <c r="F2" s="2" t="s">
        <v>56</v>
      </c>
      <c r="G2" s="2" t="s">
        <v>127</v>
      </c>
      <c r="H2" s="4">
        <v>0.25</v>
      </c>
      <c r="I2" t="s">
        <v>77</v>
      </c>
      <c r="J2" t="s">
        <v>82</v>
      </c>
      <c r="L2" t="s">
        <v>109</v>
      </c>
    </row>
    <row r="3" spans="1:12" x14ac:dyDescent="0.25">
      <c r="A3" t="s">
        <v>68</v>
      </c>
      <c r="C3" t="s">
        <v>72</v>
      </c>
      <c r="D3" s="2" t="s">
        <v>62</v>
      </c>
      <c r="E3" s="1" t="s">
        <v>19</v>
      </c>
      <c r="F3" s="2" t="s">
        <v>57</v>
      </c>
      <c r="G3" s="2" t="s">
        <v>128</v>
      </c>
      <c r="H3" s="4">
        <v>0.55000000000000004</v>
      </c>
      <c r="I3" t="s">
        <v>78</v>
      </c>
      <c r="J3" t="s">
        <v>83</v>
      </c>
    </row>
    <row r="4" spans="1:12" x14ac:dyDescent="0.25">
      <c r="A4" t="s">
        <v>69</v>
      </c>
      <c r="C4" t="s">
        <v>73</v>
      </c>
      <c r="E4" s="1" t="s">
        <v>20</v>
      </c>
      <c r="G4" s="2" t="s">
        <v>129</v>
      </c>
      <c r="H4" s="4">
        <v>0.15</v>
      </c>
      <c r="I4" t="s">
        <v>79</v>
      </c>
      <c r="J4" t="s">
        <v>84</v>
      </c>
    </row>
    <row r="5" spans="1:12" x14ac:dyDescent="0.25">
      <c r="A5" t="s">
        <v>70</v>
      </c>
      <c r="E5" s="1" t="s">
        <v>16</v>
      </c>
      <c r="G5" s="2" t="s">
        <v>130</v>
      </c>
      <c r="H5" s="4">
        <v>0.7</v>
      </c>
      <c r="I5" t="s">
        <v>80</v>
      </c>
      <c r="J5" t="s">
        <v>85</v>
      </c>
    </row>
    <row r="6" spans="1:12" x14ac:dyDescent="0.25">
      <c r="E6" s="1" t="s">
        <v>17</v>
      </c>
      <c r="G6" s="2" t="s">
        <v>131</v>
      </c>
      <c r="H6" s="4">
        <v>0.3</v>
      </c>
      <c r="J6" t="s">
        <v>86</v>
      </c>
    </row>
    <row r="7" spans="1:12" x14ac:dyDescent="0.25">
      <c r="E7" s="1" t="s">
        <v>22</v>
      </c>
      <c r="G7" s="2" t="s">
        <v>56</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GIRALDO MORALES, DAVID ORLANDO (ALLIANZ COLOMBIA)</cp:lastModifiedBy>
  <dcterms:created xsi:type="dcterms:W3CDTF">2020-12-07T14:41:17Z</dcterms:created>
  <dcterms:modified xsi:type="dcterms:W3CDTF">2024-02-16T17:31:12Z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