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2 GERENCIA FINANCIERA\01 PLANEACION FINANCIERA\Doc Planeación Financiera\Aseguradora\2022 07 12 Envio informacion adicional ajustador\"/>
    </mc:Choice>
  </mc:AlternateContent>
  <xr:revisionPtr revIDLastSave="0" documentId="13_ncr:1_{A2A7A269-AC0A-470A-A73B-466FED4E67E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st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15" i="1"/>
  <c r="F7" i="1"/>
  <c r="F13" i="1" s="1"/>
  <c r="F21" i="1" s="1"/>
  <c r="F9" i="1"/>
  <c r="F10" i="1"/>
  <c r="F12" i="1"/>
  <c r="F6" i="1"/>
  <c r="D24" i="1"/>
  <c r="J19" i="1"/>
  <c r="D17" i="1"/>
  <c r="F17" i="1" s="1"/>
  <c r="D13" i="1"/>
  <c r="D21" i="1" s="1"/>
  <c r="D26" i="1" s="1"/>
  <c r="F26" i="1" l="1"/>
</calcChain>
</file>

<file path=xl/sharedStrings.xml><?xml version="1.0" encoding="utf-8"?>
<sst xmlns="http://schemas.openxmlformats.org/spreadsheetml/2006/main" count="24" uniqueCount="23">
  <si>
    <t>PAGOS TERCEROS</t>
  </si>
  <si>
    <t>FLETE NACIONAL</t>
  </si>
  <si>
    <t>RECONOCIMIENTO E INSPECCIÓN</t>
  </si>
  <si>
    <t>DERECHOS ARANCEL DIAN</t>
  </si>
  <si>
    <t>USO/P.R/CONTECAR/MUELLES EL BOS</t>
  </si>
  <si>
    <t>MINCOMEX/VUCE</t>
  </si>
  <si>
    <t>LIBERACIÓN FLETES INTERNACIONALES</t>
  </si>
  <si>
    <t>DECRETO2331 DEL 98</t>
  </si>
  <si>
    <t>SUBTOTAL</t>
  </si>
  <si>
    <t>COSTOS AGENCIA DE ADUANA</t>
  </si>
  <si>
    <t>TRM</t>
  </si>
  <si>
    <t>Crompion International, LLC</t>
  </si>
  <si>
    <t>Sub Total Impotación Falk</t>
  </si>
  <si>
    <t>DERECHOS IVA DIAN 19%</t>
  </si>
  <si>
    <t>IVA AGENCIA DE ADUANAS</t>
  </si>
  <si>
    <t>Total Impotación Falk</t>
  </si>
  <si>
    <t>REDUCTOR FALK</t>
  </si>
  <si>
    <t>valor lotrading</t>
  </si>
  <si>
    <t>trm</t>
  </si>
  <si>
    <t>flete a 12 de julio 2022 usd 2.934</t>
  </si>
  <si>
    <t>NUEVO 700 HP</t>
  </si>
  <si>
    <t>USADO 900 HP</t>
  </si>
  <si>
    <t>DETALLE COSTOS IMPORTACIÓN REDUCTORES NUEVO Y USADO FALK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</si>
</sst>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[$USD]\ * #,##0.00_-;\-[$USD]\ * #,##0.00_-;_-[$USD]\ * &quot;-&quot;??_-;_-@_-"/>
    <numFmt numFmtId="166" formatCode="_-* #,##0.0_-;\-* #,##0.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0" xfId="0" applyFont="1" applyAlignment="1">
      <alignment horizontal="center"/>
    </xf>
    <xf numFmtId="165" fontId="2" fillId="0" borderId="0" xfId="0" applyNumberFormat="1" applyFont="1"/>
    <xf numFmtId="166" fontId="0" fillId="0" borderId="0" xfId="1" applyNumberFormat="1" applyFont="1"/>
    <xf numFmtId="0" fontId="2" fillId="2" borderId="0" xfId="0" applyFont="1" applyFill="1"/>
    <xf numFmtId="164" fontId="2" fillId="2" borderId="0" xfId="1" applyNumberFormat="1" applyFont="1" applyFill="1"/>
    <xf numFmtId="164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/>
    <xf numFmtId="165" fontId="0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J26"/>
  <sheetViews>
    <sheetView showGridLines="0" tabSelected="1" workbookViewId="0">
      <selection activeCell="F5" sqref="F5"/>
    </sheetView>
  </sheetViews>
  <sheetFormatPr baseColWidth="10" defaultRowHeight="14.5" x14ac:dyDescent="0.35"/>
  <cols>
    <col min="1" max="1" width="10.90625" style="11"/>
    <col min="2" max="2" width="44.7265625" style="11" bestFit="1" customWidth="1"/>
    <col min="3" max="3" width="10.90625" style="11"/>
    <col min="4" max="4" width="14.453125" style="11" bestFit="1" customWidth="1"/>
    <col min="5" max="5" width="1.54296875" style="11" customWidth="1"/>
    <col min="6" max="6" width="16.81640625" style="11" bestFit="1" customWidth="1"/>
    <col min="7" max="7" width="15.81640625" style="11" bestFit="1" customWidth="1"/>
    <col min="8" max="8" width="9.54296875" style="11" bestFit="1" customWidth="1"/>
    <col min="9" max="9" width="15.08984375" style="11" bestFit="1" customWidth="1"/>
    <col min="10" max="16384" width="10.90625" style="11"/>
  </cols>
  <sheetData>
    <row r="3" spans="2:7" x14ac:dyDescent="0.35">
      <c r="B3" s="1" t="s">
        <v>22</v>
      </c>
      <c r="D3" s="2"/>
    </row>
    <row r="4" spans="2:7" x14ac:dyDescent="0.35">
      <c r="D4" s="10" t="s">
        <v>16</v>
      </c>
      <c r="E4" s="10"/>
      <c r="F4" s="10"/>
    </row>
    <row r="5" spans="2:7" x14ac:dyDescent="0.35">
      <c r="B5" s="1" t="s">
        <v>0</v>
      </c>
      <c r="D5" s="9" t="s">
        <v>21</v>
      </c>
      <c r="E5" s="12"/>
      <c r="F5" s="4" t="s">
        <v>20</v>
      </c>
    </row>
    <row r="6" spans="2:7" x14ac:dyDescent="0.35">
      <c r="B6" s="11" t="s">
        <v>1</v>
      </c>
      <c r="D6" s="2">
        <v>44656721</v>
      </c>
      <c r="F6" s="2">
        <f>D6</f>
        <v>44656721</v>
      </c>
      <c r="G6" s="13"/>
    </row>
    <row r="7" spans="2:7" x14ac:dyDescent="0.35">
      <c r="B7" s="11" t="s">
        <v>2</v>
      </c>
      <c r="D7" s="2">
        <v>100000</v>
      </c>
      <c r="F7" s="2">
        <f t="shared" ref="F7:F12" si="0">D7</f>
        <v>100000</v>
      </c>
    </row>
    <row r="8" spans="2:7" x14ac:dyDescent="0.35">
      <c r="B8" s="11" t="s">
        <v>3</v>
      </c>
      <c r="D8" s="2">
        <v>28678000</v>
      </c>
      <c r="F8" s="2">
        <v>111796000</v>
      </c>
      <c r="G8" s="11" t="s">
        <v>19</v>
      </c>
    </row>
    <row r="9" spans="2:7" x14ac:dyDescent="0.35">
      <c r="B9" s="11" t="s">
        <v>4</v>
      </c>
      <c r="D9" s="2">
        <v>3791598</v>
      </c>
      <c r="E9" s="2"/>
      <c r="F9" s="2">
        <f t="shared" si="0"/>
        <v>3791598</v>
      </c>
      <c r="G9" s="13"/>
    </row>
    <row r="10" spans="2:7" x14ac:dyDescent="0.35">
      <c r="B10" s="11" t="s">
        <v>5</v>
      </c>
      <c r="D10" s="2">
        <v>30000</v>
      </c>
      <c r="F10" s="2">
        <f t="shared" si="0"/>
        <v>30000</v>
      </c>
    </row>
    <row r="11" spans="2:7" x14ac:dyDescent="0.35">
      <c r="B11" s="11" t="s">
        <v>6</v>
      </c>
      <c r="D11" s="2">
        <v>4742467</v>
      </c>
      <c r="F11" s="2">
        <v>4742467</v>
      </c>
    </row>
    <row r="12" spans="2:7" x14ac:dyDescent="0.35">
      <c r="B12" s="11" t="s">
        <v>7</v>
      </c>
      <c r="D12" s="2">
        <v>865800</v>
      </c>
      <c r="F12" s="2">
        <f t="shared" si="0"/>
        <v>865800</v>
      </c>
    </row>
    <row r="13" spans="2:7" x14ac:dyDescent="0.35">
      <c r="B13" s="1" t="s">
        <v>8</v>
      </c>
      <c r="D13" s="3">
        <f>SUM(D6:D12)</f>
        <v>82864586</v>
      </c>
      <c r="E13" s="13"/>
      <c r="F13" s="3">
        <f>SUM(F6:F12)</f>
        <v>165982586</v>
      </c>
    </row>
    <row r="14" spans="2:7" x14ac:dyDescent="0.35">
      <c r="D14" s="2"/>
      <c r="F14" s="2"/>
    </row>
    <row r="15" spans="2:7" x14ac:dyDescent="0.35">
      <c r="B15" s="11" t="s">
        <v>9</v>
      </c>
      <c r="D15" s="2">
        <v>1885889</v>
      </c>
      <c r="F15" s="2">
        <f>D15</f>
        <v>1885889</v>
      </c>
    </row>
    <row r="16" spans="2:7" x14ac:dyDescent="0.35">
      <c r="D16" s="2"/>
      <c r="F16" s="2"/>
    </row>
    <row r="17" spans="2:10" x14ac:dyDescent="0.35">
      <c r="B17" s="1" t="s">
        <v>8</v>
      </c>
      <c r="D17" s="3">
        <f>+SUM(D15:D16)</f>
        <v>1885889</v>
      </c>
      <c r="F17" s="3">
        <f>D17</f>
        <v>1885889</v>
      </c>
    </row>
    <row r="18" spans="2:10" x14ac:dyDescent="0.35">
      <c r="D18" s="2"/>
      <c r="F18" s="2"/>
      <c r="G18" s="4" t="s">
        <v>17</v>
      </c>
      <c r="H18" s="4" t="s">
        <v>18</v>
      </c>
      <c r="J18" s="4" t="s">
        <v>10</v>
      </c>
    </row>
    <row r="19" spans="2:10" x14ac:dyDescent="0.35">
      <c r="B19" s="11" t="s">
        <v>11</v>
      </c>
      <c r="D19" s="3">
        <v>542868513</v>
      </c>
      <c r="F19" s="3">
        <v>1062507022</v>
      </c>
      <c r="G19" s="2">
        <v>278986</v>
      </c>
      <c r="H19" s="2">
        <v>3808</v>
      </c>
      <c r="I19" s="5">
        <v>135323</v>
      </c>
      <c r="J19" s="6">
        <f>+D19/I19</f>
        <v>4011.6500003694864</v>
      </c>
    </row>
    <row r="20" spans="2:10" x14ac:dyDescent="0.35">
      <c r="D20" s="2"/>
      <c r="F20" s="2"/>
      <c r="G20" s="14"/>
    </row>
    <row r="21" spans="2:10" x14ac:dyDescent="0.35">
      <c r="B21" s="7" t="s">
        <v>12</v>
      </c>
      <c r="C21" s="7"/>
      <c r="D21" s="8">
        <f>+D13+D17+D19</f>
        <v>627618988</v>
      </c>
      <c r="F21" s="8">
        <f>+F13+F17+F19</f>
        <v>1230375497</v>
      </c>
    </row>
    <row r="22" spans="2:10" x14ac:dyDescent="0.35">
      <c r="D22" s="2"/>
      <c r="F22" s="2"/>
    </row>
    <row r="23" spans="2:10" x14ac:dyDescent="0.35">
      <c r="B23" s="11" t="s">
        <v>13</v>
      </c>
      <c r="D23" s="2">
        <v>11424000</v>
      </c>
      <c r="F23" s="2">
        <v>233653000</v>
      </c>
    </row>
    <row r="24" spans="2:10" x14ac:dyDescent="0.35">
      <c r="B24" s="11" t="s">
        <v>14</v>
      </c>
      <c r="D24" s="2">
        <f>+D15*19%</f>
        <v>358318.91000000003</v>
      </c>
      <c r="F24" s="2">
        <f>+F15*19%</f>
        <v>358318.91000000003</v>
      </c>
    </row>
    <row r="25" spans="2:10" x14ac:dyDescent="0.35">
      <c r="D25" s="2"/>
      <c r="F25" s="2"/>
    </row>
    <row r="26" spans="2:10" x14ac:dyDescent="0.35">
      <c r="B26" s="7" t="s">
        <v>15</v>
      </c>
      <c r="C26" s="7"/>
      <c r="D26" s="8">
        <f>+D21+D23+D24</f>
        <v>639401306.90999997</v>
      </c>
      <c r="F26" s="8">
        <f>+F21+F23+F24</f>
        <v>1464386815.9100001</v>
      </c>
    </row>
  </sheetData>
  <mergeCells count="1">
    <mergeCell ref="D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Moreno Cifuentes</dc:creator>
  <cp:lastModifiedBy>Andres Felipe Moreno Cifuentes</cp:lastModifiedBy>
  <dcterms:created xsi:type="dcterms:W3CDTF">2022-07-08T19:01:08Z</dcterms:created>
  <dcterms:modified xsi:type="dcterms:W3CDTF">2022-07-13T02:13:54Z</dcterms:modified>
</cp:coreProperties>
</file>