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FMORENO\Desktop\Aseguradora\"/>
    </mc:Choice>
  </mc:AlternateContent>
  <xr:revisionPtr revIDLastSave="0" documentId="13_ncr:1_{0EB5F666-2715-4433-9A8D-1FF17B9E8CCB}" xr6:coauthVersionLast="47" xr6:coauthVersionMax="47" xr10:uidLastSave="{00000000-0000-0000-0000-000000000000}"/>
  <bookViews>
    <workbookView xWindow="-110" yWindow="-110" windowWidth="19420" windowHeight="10420" activeTab="1" xr2:uid="{D33B0C6D-8AAB-412F-9C1E-C6932C6CA31B}"/>
  </bookViews>
  <sheets>
    <sheet name="Cabaña" sheetId="2" r:id="rId1"/>
    <sheet name="Falk" sheetId="6" r:id="rId2"/>
  </sheets>
  <definedNames>
    <definedName name="_xlnm._FilterDatabase" localSheetId="1" hidden="1">Falk!$A$1:$M$141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6" i="6" l="1"/>
  <c r="C145" i="6"/>
  <c r="C67" i="6" l="1"/>
  <c r="C142" i="6"/>
  <c r="C140" i="6"/>
  <c r="C136" i="6"/>
  <c r="C128" i="6"/>
  <c r="C126" i="6"/>
  <c r="C122" i="6"/>
  <c r="C117" i="6"/>
  <c r="C115" i="6"/>
  <c r="C15" i="6"/>
  <c r="C13" i="6"/>
  <c r="C10" i="6"/>
  <c r="C8" i="6"/>
  <c r="C6" i="6"/>
  <c r="C4" i="6"/>
  <c r="G74" i="2" l="1"/>
  <c r="G72" i="2"/>
  <c r="G70" i="2"/>
  <c r="G68" i="2"/>
  <c r="G66" i="2"/>
  <c r="G65" i="2"/>
  <c r="G63" i="2"/>
  <c r="G61" i="2"/>
  <c r="G59" i="2"/>
  <c r="G57" i="2"/>
  <c r="G56" i="2"/>
  <c r="G55" i="2"/>
  <c r="G54" i="2"/>
  <c r="G53" i="2"/>
  <c r="G52" i="2"/>
  <c r="G50" i="2"/>
  <c r="G48" i="2"/>
  <c r="G46" i="2"/>
  <c r="G44" i="2"/>
  <c r="G42" i="2"/>
  <c r="G41" i="2"/>
  <c r="G39" i="2"/>
  <c r="G37" i="2"/>
  <c r="G36" i="2"/>
  <c r="G34" i="2"/>
  <c r="G32" i="2"/>
  <c r="G30" i="2"/>
  <c r="G29" i="2"/>
  <c r="G28" i="2"/>
  <c r="G27" i="2"/>
  <c r="G26" i="2"/>
  <c r="G25" i="2"/>
  <c r="G24" i="2"/>
  <c r="G23" i="2"/>
  <c r="G22" i="2"/>
  <c r="G21" i="2"/>
  <c r="G20" i="2"/>
  <c r="G18" i="2"/>
  <c r="G17" i="2"/>
  <c r="G16" i="2"/>
  <c r="G15" i="2"/>
  <c r="G14" i="2"/>
  <c r="G13" i="2"/>
  <c r="G12" i="2"/>
  <c r="G10" i="2"/>
  <c r="G9" i="2"/>
  <c r="G8" i="2"/>
  <c r="G6" i="2"/>
  <c r="G4" i="2"/>
  <c r="G3" i="2"/>
  <c r="G2" i="2"/>
  <c r="C75" i="2" l="1"/>
  <c r="C73" i="2"/>
  <c r="C71" i="2"/>
  <c r="C69" i="2"/>
  <c r="C67" i="2"/>
  <c r="C64" i="2"/>
  <c r="C62" i="2"/>
  <c r="C60" i="2"/>
  <c r="C58" i="2"/>
  <c r="C51" i="2"/>
  <c r="C49" i="2"/>
  <c r="C47" i="2"/>
  <c r="C45" i="2"/>
  <c r="C43" i="2"/>
  <c r="C40" i="2"/>
  <c r="C38" i="2"/>
  <c r="C35" i="2"/>
  <c r="C33" i="2"/>
  <c r="C31" i="2"/>
  <c r="C19" i="2"/>
  <c r="C11" i="2"/>
  <c r="C7" i="2"/>
  <c r="C5" i="2"/>
  <c r="C118" i="6"/>
  <c r="C120" i="6" l="1"/>
  <c r="C143" i="6" s="1"/>
  <c r="C147" i="6" s="1"/>
  <c r="C76" i="2"/>
  <c r="C81" i="2" s="1"/>
  <c r="C149" i="6" l="1"/>
</calcChain>
</file>

<file path=xl/sharedStrings.xml><?xml version="1.0" encoding="utf-8"?>
<sst xmlns="http://schemas.openxmlformats.org/spreadsheetml/2006/main" count="885" uniqueCount="332">
  <si>
    <t>Orden</t>
  </si>
  <si>
    <t>Iva</t>
  </si>
  <si>
    <t>Valor/mon.inf.</t>
  </si>
  <si>
    <t>Cantidad total reg.</t>
  </si>
  <si>
    <t>Material</t>
  </si>
  <si>
    <t>Texto breve de material</t>
  </si>
  <si>
    <t>Período</t>
  </si>
  <si>
    <t>Ejercicio</t>
  </si>
  <si>
    <t>Fecha de documento</t>
  </si>
  <si>
    <t/>
  </si>
  <si>
    <t>DISCO ABRASIVO P/CORTE 4.1/2"X1/16"X7/8"</t>
  </si>
  <si>
    <t>SOLDADURA WEST ARCO/SOLDARCO 6010 D 1/8"</t>
  </si>
  <si>
    <t>SOLDADURA 7018 DE  1/8"</t>
  </si>
  <si>
    <t>TERMINAL REDONDO AISLADO AMARI 10/12 AWG</t>
  </si>
  <si>
    <t>CABLE ENCAUCHETADO 4 X 12</t>
  </si>
  <si>
    <t>CONDULETA DE 1" IMLB-37 ILURAM</t>
  </si>
  <si>
    <t>GRAPA TECNA DE 2 PIEZAS DE 1"</t>
  </si>
  <si>
    <t>MO AYUD/PRACT/OFICIAL DÍA ORDI/TRAB/100%</t>
  </si>
  <si>
    <t>MO ELECTRIC/ I DÍA ORDINARIO TRAB/100%</t>
  </si>
  <si>
    <t>TORNILLO AUTOPERFORANTE  8MM X 1/2"</t>
  </si>
  <si>
    <t>VIGIA/SEG/INDUST/PERMA/DÍA/ORD/TRAB/100%</t>
  </si>
  <si>
    <t>ELEMENTOS ELECTRICOS SAS</t>
  </si>
  <si>
    <t>CANAL ESTRUCT 2.40M LISO CAL.14 4X2 LIV</t>
  </si>
  <si>
    <t>MECATRONICA DE COLOMBIA SAS</t>
  </si>
  <si>
    <t>ELECTRICAS DE MEDELLIN</t>
  </si>
  <si>
    <t>TUBO CONDUIT GALVANIZADO CON UNION 1"</t>
  </si>
  <si>
    <t>TUBO CONDUIT GALVANIZADO C/UNION 3/4"</t>
  </si>
  <si>
    <t>FEEE17001</t>
  </si>
  <si>
    <t>GRAPA TECNA DE 2 PIEZAS 3/4"</t>
  </si>
  <si>
    <t>FCR20271</t>
  </si>
  <si>
    <t>FCR19546</t>
  </si>
  <si>
    <t>A449358</t>
  </si>
  <si>
    <t>FEEE17002</t>
  </si>
  <si>
    <t>REDES ELECTRICAS SA</t>
  </si>
  <si>
    <t>FERRETERIA BARBOSA SAS</t>
  </si>
  <si>
    <t>EMPAQUETADURAS Y POLIMEROS IND</t>
  </si>
  <si>
    <t>STECKERL ACEROS SOCIEDAD POR A</t>
  </si>
  <si>
    <t>ARRANCADOR G E C/BOBIN A 220 VTS TAMAÑO1</t>
  </si>
  <si>
    <t>34890736K</t>
  </si>
  <si>
    <t>CROMPION INTERNATIONAL LLC</t>
  </si>
  <si>
    <t>REDUCTOR FALK USADO TIPO TAMAÑO 2210YN2</t>
  </si>
  <si>
    <t>AM746</t>
  </si>
  <si>
    <t>ALINEAR MANTENIMIENT</t>
  </si>
  <si>
    <t>CRG200167</t>
  </si>
  <si>
    <t>RG DISTRIBUCIONES SA</t>
  </si>
  <si>
    <t>CRG207633</t>
  </si>
  <si>
    <t>ECAL2033814</t>
  </si>
  <si>
    <t>HERNANDO OROZCO Y CIA SAS</t>
  </si>
  <si>
    <t>FCR14165</t>
  </si>
  <si>
    <t>FCR16207</t>
  </si>
  <si>
    <t>FCR16448</t>
  </si>
  <si>
    <t>FCR16476</t>
  </si>
  <si>
    <t>FCR16544</t>
  </si>
  <si>
    <t>FCR16962</t>
  </si>
  <si>
    <t>FDK21346</t>
  </si>
  <si>
    <t>FE13058</t>
  </si>
  <si>
    <t>FERRETERIA SU PROVEEDOR SAS</t>
  </si>
  <si>
    <t>FE18</t>
  </si>
  <si>
    <t>INGENIARE PROJECTS S</t>
  </si>
  <si>
    <t>FE200</t>
  </si>
  <si>
    <t>MANTENIMIENTO METALM</t>
  </si>
  <si>
    <t>FE2575</t>
  </si>
  <si>
    <t>BENAR Y CIA SAS</t>
  </si>
  <si>
    <t>FE2723</t>
  </si>
  <si>
    <t>FERRETERIA METRO CALI SAS</t>
  </si>
  <si>
    <t>FE293</t>
  </si>
  <si>
    <t>NOVO CONSTRUCTORES S</t>
  </si>
  <si>
    <t>FE4082</t>
  </si>
  <si>
    <t>INDUSTRIAS PERDOMO S</t>
  </si>
  <si>
    <t>FE4366</t>
  </si>
  <si>
    <t>FE60681</t>
  </si>
  <si>
    <t>FE61508</t>
  </si>
  <si>
    <t>FEEE10223</t>
  </si>
  <si>
    <t>FEEE8601</t>
  </si>
  <si>
    <t>FEGO391</t>
  </si>
  <si>
    <t>GRUAS DE OCCIDENTE S</t>
  </si>
  <si>
    <t>FEVC157707</t>
  </si>
  <si>
    <t>IMPORTACION TECNICA</t>
  </si>
  <si>
    <t>FFV18101</t>
  </si>
  <si>
    <t>LIDER FERRETERA SAS</t>
  </si>
  <si>
    <t>FM47</t>
  </si>
  <si>
    <t>MONTAJES INDUSTRIALE</t>
  </si>
  <si>
    <t>FV219</t>
  </si>
  <si>
    <t>ALPHA LUBRY KOTE LTDA</t>
  </si>
  <si>
    <t>PA56677</t>
  </si>
  <si>
    <t>PAYAN Y CIA LTDA</t>
  </si>
  <si>
    <t>YUM891</t>
  </si>
  <si>
    <t>CAPROIN SA</t>
  </si>
  <si>
    <t>YUM922</t>
  </si>
  <si>
    <t>Ud. cantidad contab.</t>
  </si>
  <si>
    <t>MR CONTROL SAS</t>
  </si>
  <si>
    <t>MONTAJE DE INSTALACIONES ELECTRICAS BAJA</t>
  </si>
  <si>
    <t>MONTAJE DE ESTRUC LIVIANAS A-36 Y EQUIPO</t>
  </si>
  <si>
    <t>KG</t>
  </si>
  <si>
    <t>M</t>
  </si>
  <si>
    <t>MONTAJE CONEXION PUNTA DE CABLE 500 MCM</t>
  </si>
  <si>
    <t>C/U</t>
  </si>
  <si>
    <t>MONTAJE  DUCTO ELECTRICO 16"X8"(40x20 )</t>
  </si>
  <si>
    <t>MONTAJE DE SOPORTE EN U</t>
  </si>
  <si>
    <t>DESMONTAJE DUCTO ELECTRI 16 X8"(40X20CM)</t>
  </si>
  <si>
    <t>MONTAJE CABLEMONOPOL AISLTO 600V 500MCM</t>
  </si>
  <si>
    <t>H</t>
  </si>
  <si>
    <t>HRA</t>
  </si>
  <si>
    <t>VIGIA/SEGU/INDUST/PERMA H EXT/DIUR/125%</t>
  </si>
  <si>
    <t>TECNICAS EN AUTOMATIZACION</t>
  </si>
  <si>
    <t>FVE1450</t>
  </si>
  <si>
    <t>AJUSTE DE PARAMETROS PUESTA EN MARCHA VA</t>
  </si>
  <si>
    <t>SERVICIOS DE INGENIERIA</t>
  </si>
  <si>
    <t>GRUAS TELESCOPICAS DE COLOMBIA</t>
  </si>
  <si>
    <t>FG870</t>
  </si>
  <si>
    <t>SERVICIO GRUA P/ REDUCTOR FALK MOLINO 6</t>
  </si>
  <si>
    <t>ALQUILER GRUA</t>
  </si>
  <si>
    <t>ALQUILER GRUAS, MONTACARGAS</t>
  </si>
  <si>
    <t>INCO INGENIERIA Y CONFIABILIDA</t>
  </si>
  <si>
    <t>INC065</t>
  </si>
  <si>
    <t>SERVICIO DE FLUSHING REDUCTOR DEL SEXTO</t>
  </si>
  <si>
    <t>FILTRACION DE ACEITE</t>
  </si>
  <si>
    <t>GLN</t>
  </si>
  <si>
    <t>FV70</t>
  </si>
  <si>
    <t>MONTAJE DE INSTALACIONES ELECTRICAS MED</t>
  </si>
  <si>
    <t>PROVEEDOR DE MATERIALES</t>
  </si>
  <si>
    <t>FEV80</t>
  </si>
  <si>
    <t>ORGANIZACION TERPEL SA</t>
  </si>
  <si>
    <t>FM9600189481</t>
  </si>
  <si>
    <t>ACEITE MOBIL (TAMB 55 GL) SPARTAN EP 320</t>
  </si>
  <si>
    <t>ESTUDIO REFUERZO BASE MOLINO 6 RED 900HP</t>
  </si>
  <si>
    <t>Servcicio Obra Civil reductor Molino 6</t>
  </si>
  <si>
    <t>CONSTRUCCION CIVIL</t>
  </si>
  <si>
    <t>OBRA CIVIL PARA REDUCTOR FALK MOLINO 6</t>
  </si>
  <si>
    <t>FE32</t>
  </si>
  <si>
    <t>INGENIARE PROJECTS SAS</t>
  </si>
  <si>
    <t>FE394</t>
  </si>
  <si>
    <t>NOVO CONSTRUCTORES SAS</t>
  </si>
  <si>
    <t>FE393</t>
  </si>
  <si>
    <t>TRABAJOS ELECTRICOS SEXTO MOLINO</t>
  </si>
  <si>
    <t>ALQUILER DE GRÚA REDUCTOR LUFKIN</t>
  </si>
  <si>
    <t>ESTUDIO REFUERZO BASE MOLINO  6</t>
  </si>
  <si>
    <t>TOPOGRAFIA TRANSMISIÓN MOLINO 6</t>
  </si>
  <si>
    <t>LEVANTAMIENTO TOPOGRAFICO</t>
  </si>
  <si>
    <t>MECANIZADO ACOPLES REDUCTOR LUFKIN</t>
  </si>
  <si>
    <t>MECANIZADOS EN GENERAL</t>
  </si>
  <si>
    <t>OVERHAULING SISTEMA LUBRICACIÓN RED MOL6</t>
  </si>
  <si>
    <t>OVERHAULING SISTEMA DE LUBRICACION</t>
  </si>
  <si>
    <t>Fabricación Base metalica reductor Mol 6</t>
  </si>
  <si>
    <t>FABRICACION Y/O CONSTRUCCION PIEZAS FABR</t>
  </si>
  <si>
    <t>MONTAJE REDUCTOR LUFKIN</t>
  </si>
  <si>
    <t>SHIM DE ACERO EN ROLL 0.010" X 6" X 1 MT</t>
  </si>
  <si>
    <t>ROL</t>
  </si>
  <si>
    <t>SHIM DE ACERO EN ROLL 0.030" X 6" X 1 MT</t>
  </si>
  <si>
    <t>SHIM DE ACERO EN ROLL 0.005" X 6" X  1MT</t>
  </si>
  <si>
    <t>SHIM BRONCE ROLLO DE 0.008" X 6" X 100"</t>
  </si>
  <si>
    <t>SHIM BRONCE ROLLO DE 0.006" X 6" X 100"</t>
  </si>
  <si>
    <t>SHIM DE BRONCE EN ROLLO 6" X 100" 0.025"</t>
  </si>
  <si>
    <t>SHIM DE BRONCE EN ROLL 0.015" X 6" X 100</t>
  </si>
  <si>
    <t>LAMINA DE ACERO INOX 304 1/16" X 4' X 8'</t>
  </si>
  <si>
    <t>ACOPLE  COMPLETO DE CRUCETA L-100</t>
  </si>
  <si>
    <t>CINTA DE TEFLON P/ROSCA TUBERIA 1/2"X40'</t>
  </si>
  <si>
    <t>TORNILLO GALVANIZADO C/T-A  3/16" X 1"</t>
  </si>
  <si>
    <t>PULSADOR ROJO 22MM</t>
  </si>
  <si>
    <t>CINTA AISLANTE CAMBRIT 3M 3/4"</t>
  </si>
  <si>
    <t>CINTA AISL  DE CAUCHO #23  130C</t>
  </si>
  <si>
    <t>CINTA AISLANTE ELECT EN VINILO 3/4"</t>
  </si>
  <si>
    <t>PULSADOR NEGRO 22 MM</t>
  </si>
  <si>
    <t>CABLE DE 600 V CTFF-16 AWG CTFF-16 AWG</t>
  </si>
  <si>
    <t>JGO</t>
  </si>
  <si>
    <t>CORAZA AMERICANA LT DE 3/4"</t>
  </si>
  <si>
    <t>CONECTOR RECTO P/CORAZA AMERIC LT D 3/4"</t>
  </si>
  <si>
    <t>CONECTOR CURVO P/CORAZA AMERIC LT D 3/4"</t>
  </si>
  <si>
    <t>LUZ PILOTO ROJO ELECTRONICO 220 V 22 MM</t>
  </si>
  <si>
    <t>LUZ PILOTO VERDE ELECTRONICO 220 V 22 MM</t>
  </si>
  <si>
    <t>BREAKER TRIFASICO G E 20 AMP 600 VTS</t>
  </si>
  <si>
    <t>RELÉ FUR SOBREC SOL RANGO 3-12 48ATC3S00</t>
  </si>
  <si>
    <t>EMPALME TUBULAR 3M P/CABLE 500 MCM</t>
  </si>
  <si>
    <t>TERMINAL COBRE 3M DE  P/PONCHAR 500 MCM</t>
  </si>
  <si>
    <t>TORNILLO GALVANIZADO C/T 3/16" X 3"</t>
  </si>
  <si>
    <t>TACO ANCLA HILTI HDI GALVAN 3/8"X1.7/8"</t>
  </si>
  <si>
    <t>Servicio Obra Civil reductor Molino 6</t>
  </si>
  <si>
    <t>SIKAGROUT 200-212 (BOLSA X 30 KG)</t>
  </si>
  <si>
    <t>Suministro de Grouting epoxico</t>
  </si>
  <si>
    <t>GROUTING EPÓXICO E3F - TOXEMENT</t>
  </si>
  <si>
    <t>Personal apoyo demolición base molino 6</t>
  </si>
  <si>
    <t>MO OFICIAL CONSTRUC/DÍA/ORDINA/TRAB/100%</t>
  </si>
  <si>
    <t>ANALISIS FALLA DAÑO REDUCTOR MOLINO #6</t>
  </si>
  <si>
    <t>PRUEBA METALOGRÁFICA ROD RED MOL 6</t>
  </si>
  <si>
    <t>PRUEBA METALOGRAFICA</t>
  </si>
  <si>
    <t>Perforaciones en base metálica motor M6</t>
  </si>
  <si>
    <t>APLICACION ADITIVO METALIZADO RED.MOL.6</t>
  </si>
  <si>
    <t>ADITIVO METALIZADOR HIDRODINAMIC GRADO A</t>
  </si>
  <si>
    <t>Nombre Orden</t>
  </si>
  <si>
    <t>TRANSPORTE TRACTOMULA ORD 1009172</t>
  </si>
  <si>
    <t>TRACTOMULA FREIGHTLI</t>
  </si>
  <si>
    <t>CAMABAJA/PLANCHA</t>
  </si>
  <si>
    <t>MECANIZADO ACOPLES REDUCTOR 900 HP USA</t>
  </si>
  <si>
    <t>FABRICACION BASE METALICA MOTOR MOL 6</t>
  </si>
  <si>
    <t>CONTRATACION DE CANASTA DE TIJERA</t>
  </si>
  <si>
    <t>SERVICIO ALQUILER MANLIFT</t>
  </si>
  <si>
    <t>H/M</t>
  </si>
  <si>
    <t>FABRIC BASE METALICA REDUCTOR FALK MOL 6</t>
  </si>
  <si>
    <t>MONTAJE REDUCTOR 900 HP PARA MOL 6</t>
  </si>
  <si>
    <t>VIGA DE HIERRO IPE 240 X 30.7 KG/MT</t>
  </si>
  <si>
    <t>ACOPLE COMPL FALK STEEL FLEX 1150T10</t>
  </si>
  <si>
    <t>VARILLA ROSCADA A,R,O DE 1/2"</t>
  </si>
  <si>
    <t>CURVA HORIZ P/DUCTO LAMINA GALV CAL.18</t>
  </si>
  <si>
    <t>CURVA HORIZONTAL DE 16"x4" BANDEJA</t>
  </si>
  <si>
    <t>CURVA DESCE P/DUCTO LAMINA GALV CAL.18</t>
  </si>
  <si>
    <t>CURVA ASCENDENTE de 16"x4" BANDEJA</t>
  </si>
  <si>
    <t>CURVA ASCEN P/DUCTO LAMINA GALV CAL.18</t>
  </si>
  <si>
    <t>CABLE MONOPOLAR 15 KV 100% XLPE 2/0-</t>
  </si>
  <si>
    <t>TERMINAL PREMOLDEADO INTERIOR</t>
  </si>
  <si>
    <t>CINTA AISLANTE ELÉCTRICA  3/4" AMARILLA</t>
  </si>
  <si>
    <t>CINTA AISLANTE ELÉCTRICA  3/4" MARRON</t>
  </si>
  <si>
    <t>CINTA AISLANTE ELÉCTRICA  3/4" NARANJA</t>
  </si>
  <si>
    <t>CINTA AISLANTE ELÉCTRICA  3/4" VERDE</t>
  </si>
  <si>
    <t>TERMINAL DE OJO EN COBRE 3M P/PONC 2/0</t>
  </si>
  <si>
    <t>DUCTO LAMINA GAL CL 18 0.40 X 0.20 X 2.4</t>
  </si>
  <si>
    <t>BANDEJA METALICA TIP ESCAL C/TAPA 16"X4"</t>
  </si>
  <si>
    <t>ARANDELA LISA 1/4"</t>
  </si>
  <si>
    <t>ARANDELA LISA 3/8"</t>
  </si>
  <si>
    <t>TUERCA A.R.O. 1/4"</t>
  </si>
  <si>
    <t>TUERCA A.R.O. 3/8"</t>
  </si>
  <si>
    <t>TUERCA GALVANIZADA 1/2"</t>
  </si>
  <si>
    <t>ARANDELA GALVANIZADA 1/2"</t>
  </si>
  <si>
    <t>TORNILLO A.R.O. GRADO 8 S/T 3/8"X1.1/2"</t>
  </si>
  <si>
    <t>ANGULO DE HIERRO 3/16" X 2" X 6 MT</t>
  </si>
  <si>
    <t>PLATINA DE ACERO 1020 1/4" X 2"</t>
  </si>
  <si>
    <t>TERMINAL COBRE 3M DE  P/PONCHAR 350 MCM</t>
  </si>
  <si>
    <t>FUNDA TERM ENCOGI NEGP/CABLE 350A750MCM</t>
  </si>
  <si>
    <t>CAJA CONEXIONES INTEMPERIE CONEX FS  3/4</t>
  </si>
  <si>
    <t>CABLE THW-500 MCM THW-500 MCM</t>
  </si>
  <si>
    <t>TORNILLO GALVANIZADO S/T 1/2" X 2"</t>
  </si>
  <si>
    <t>TORNILLO A.R.O. S/T 1/4" X 1/2"</t>
  </si>
  <si>
    <t>TORNILLO A.R.O. S/T 1/4" X 1"</t>
  </si>
  <si>
    <t>WASA DE PRESION GALVANIZADA 1/2"</t>
  </si>
  <si>
    <t>SHIMS PARA MONTAJE REDUCTOR FALK 2210</t>
  </si>
  <si>
    <t>SHIM INOX EN ROLLO 0.005" X 12" X 1 MT</t>
  </si>
  <si>
    <t>SHIM INOX EN ROLLO 0.030" X 12" X 1 MT</t>
  </si>
  <si>
    <t>SHIM INOX EN ROLLO 0.010" X 12" X 1 MT</t>
  </si>
  <si>
    <t>SHIM INOX EN ROLLO 0.015" X 12" X 100"</t>
  </si>
  <si>
    <t>SHIM INOX EN ROLLO 0.025" X 12" X 100"</t>
  </si>
  <si>
    <t>SHIM INOX EN ROLLO 0.008" X 12" X 100"</t>
  </si>
  <si>
    <t>MECAVAL SAS</t>
  </si>
  <si>
    <t>FE806</t>
  </si>
  <si>
    <t>PA57282</t>
  </si>
  <si>
    <t>GRUPO RENTALIFT SAS</t>
  </si>
  <si>
    <t>FE1226</t>
  </si>
  <si>
    <t>FE1225</t>
  </si>
  <si>
    <t>GRUAS DE OCCIDENTE SA</t>
  </si>
  <si>
    <t>FEGO675</t>
  </si>
  <si>
    <t>PA57302</t>
  </si>
  <si>
    <t>FM9600184968</t>
  </si>
  <si>
    <t>FCR19149</t>
  </si>
  <si>
    <t>FCR20002</t>
  </si>
  <si>
    <t>FDK23454</t>
  </si>
  <si>
    <t>R4891</t>
  </si>
  <si>
    <t>INDUSTRIAS REBRA SAS</t>
  </si>
  <si>
    <t>R4890</t>
  </si>
  <si>
    <t>YUM1116</t>
  </si>
  <si>
    <t>FE72172</t>
  </si>
  <si>
    <t>FE74273</t>
  </si>
  <si>
    <t>FE76768</t>
  </si>
  <si>
    <t>E50739757872</t>
  </si>
  <si>
    <t>TORNILLOS Y PARTES PLAZA SA</t>
  </si>
  <si>
    <t>FE72386</t>
  </si>
  <si>
    <t>FE71686</t>
  </si>
  <si>
    <t>FE150</t>
  </si>
  <si>
    <t>INGENIERIA Y SOLUCIONES INDUST</t>
  </si>
  <si>
    <t>AI456798</t>
  </si>
  <si>
    <t>SUMATEC SA</t>
  </si>
  <si>
    <t>FE149</t>
  </si>
  <si>
    <t>FE72944</t>
  </si>
  <si>
    <t>CI0043748</t>
  </si>
  <si>
    <t>FE153</t>
  </si>
  <si>
    <t>FE1377</t>
  </si>
  <si>
    <t>FERRETERIA 2015 SAS</t>
  </si>
  <si>
    <t>A411883</t>
  </si>
  <si>
    <t>FDK23605</t>
  </si>
  <si>
    <t>FDK23539</t>
  </si>
  <si>
    <t>FCR20256</t>
  </si>
  <si>
    <t>INDUFERROD INDUSTRIAL DE FERRE</t>
  </si>
  <si>
    <t>FE2755</t>
  </si>
  <si>
    <t>FT746-FG875</t>
  </si>
  <si>
    <t>Total TRANSPORTE TRACTOMULA ORD 1009172</t>
  </si>
  <si>
    <t>Total MONTAJE REDUCTOR 900 HP PARA MOL 6</t>
  </si>
  <si>
    <t>Total ESTUDIO REFUERZO BASE MOLINO 6 RED 900HP</t>
  </si>
  <si>
    <t>Total Servcicio Obra Civil reductor Molino 6</t>
  </si>
  <si>
    <t>Total MECANIZADO ACOPLES REDUCTOR 900 HP USA</t>
  </si>
  <si>
    <t>Total FABRICACION BASE METALICA MOTOR MOL 6</t>
  </si>
  <si>
    <t>Total MONTAJE DE INSTALACIONES ELECTRICAS MED</t>
  </si>
  <si>
    <t>Total MONTAJE DE INSTALACIONES ELECTRICAS BAJA</t>
  </si>
  <si>
    <t>Total AJUSTE DE PARAMETROS PUESTA EN MARCHA VA</t>
  </si>
  <si>
    <t>Total CONTRATACION DE CANASTA DE TIJERA</t>
  </si>
  <si>
    <t>Total OBRA CIVIL PARA REDUCTOR FALK MOLINO 6</t>
  </si>
  <si>
    <t>Total SERVICIO GRUA P/ REDUCTOR FALK MOLINO 6</t>
  </si>
  <si>
    <t>Total FABRIC BASE METALICA REDUCTOR FALK MOL 6</t>
  </si>
  <si>
    <t>Total SHIMS PARA MONTAJE REDUCTOR FALK 2210</t>
  </si>
  <si>
    <t>Total SERVICIO DE FLUSHING REDUCTOR DEL SEXTO</t>
  </si>
  <si>
    <t>Total REDUCTOR FALK USADO TIPO TAMAÑO 2210YN2</t>
  </si>
  <si>
    <t>SubTotal general</t>
  </si>
  <si>
    <t>Total TRABAJOS ELECTRICOS SEXTO MOLINO</t>
  </si>
  <si>
    <t>Total TOPOGRAFIA TRANSMISIÓN MOLINO 6</t>
  </si>
  <si>
    <t>Total MONTAJE REDUCTOR LUFKIN</t>
  </si>
  <si>
    <t>Total Suministro de Grouting epoxico</t>
  </si>
  <si>
    <t>Total ESTUDIO REFUERZO BASE MOLINO  6</t>
  </si>
  <si>
    <t>Total Personal apoyo demolición base molino 6</t>
  </si>
  <si>
    <t>Total OVERHAULING SISTEMA LUBRICACIÓN RED MOL6</t>
  </si>
  <si>
    <t>Total Servicio Obra Civil reductor Molino 6</t>
  </si>
  <si>
    <t>Total MECANIZADO ACOPLES REDUCTOR LUFKIN</t>
  </si>
  <si>
    <t>Total Perforaciones en base metálica motor M6</t>
  </si>
  <si>
    <t>Total ALQUILER DE GRÚA REDUCTOR LUFKIN</t>
  </si>
  <si>
    <t>Total APLICACION ADITIVO METALIZADO RED.MOL.6</t>
  </si>
  <si>
    <t>Total Fabricación Base metalica reductor Mol 6</t>
  </si>
  <si>
    <t>Total ANALISIS FALLA DAÑO REDUCTOR MOLINO #6</t>
  </si>
  <si>
    <t>Total PRUEBA METALOGRÁFICA ROD RED MOL 6</t>
  </si>
  <si>
    <t>Intereses</t>
  </si>
  <si>
    <t>Nit</t>
  </si>
  <si>
    <t>Tercero</t>
  </si>
  <si>
    <t>Factura</t>
  </si>
  <si>
    <t>IVA</t>
  </si>
  <si>
    <t>INTERESES</t>
  </si>
  <si>
    <t>FE3630</t>
  </si>
  <si>
    <t>Total general Cabaña</t>
  </si>
  <si>
    <t>Total general Falk</t>
  </si>
  <si>
    <t>Total general Reeuctor Molino 6</t>
  </si>
  <si>
    <t>MONTAJE BANDEJA DE 24"</t>
  </si>
  <si>
    <t>MONTAJE  DE CABLE MONOPOLAR 2/0 AWG 15KV</t>
  </si>
  <si>
    <t>MONTAJE BANDEJA ELECTRICA ACCESORIOS 24"</t>
  </si>
  <si>
    <t>MONTAJE CONEXIÓN PUNTA DE CABLE 2/0 AWG</t>
  </si>
  <si>
    <t>INSTALACIONES ELECTRICAS</t>
  </si>
  <si>
    <t>Total general</t>
  </si>
  <si>
    <t>FE3845</t>
  </si>
  <si>
    <t>FV563</t>
  </si>
  <si>
    <t>ELECTROUNIDOS DEL VALLE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</si>
</sst>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5" fontId="0" fillId="0" borderId="0" xfId="0" applyNumberFormat="1" applyAlignment="1">
      <alignment horizontal="right" vertical="top"/>
    </xf>
    <xf numFmtId="166" fontId="0" fillId="0" borderId="0" xfId="1" applyNumberFormat="1" applyFont="1" applyAlignment="1">
      <alignment vertical="top"/>
    </xf>
    <xf numFmtId="166" fontId="0" fillId="0" borderId="0" xfId="1" applyNumberFormat="1" applyFont="1" applyAlignment="1">
      <alignment horizontal="right" vertical="top"/>
    </xf>
    <xf numFmtId="166" fontId="2" fillId="0" borderId="0" xfId="0" applyNumberFormat="1" applyFont="1" applyAlignment="1">
      <alignment vertical="top"/>
    </xf>
    <xf numFmtId="3" fontId="0" fillId="0" borderId="0" xfId="0" applyNumberForma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1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6" fontId="2" fillId="0" borderId="0" xfId="1" applyNumberFormat="1" applyFont="1" applyFill="1" applyBorder="1" applyAlignment="1">
      <alignment horizontal="center" vertical="center" wrapText="1"/>
    </xf>
    <xf numFmtId="166" fontId="0" fillId="0" borderId="0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6" fontId="0" fillId="0" borderId="0" xfId="1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Alignment="1">
      <alignment vertical="top"/>
    </xf>
    <xf numFmtId="166" fontId="2" fillId="0" borderId="0" xfId="1" applyNumberFormat="1" applyFont="1" applyAlignment="1">
      <alignment vertical="top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top"/>
    </xf>
    <xf numFmtId="3" fontId="2" fillId="3" borderId="0" xfId="0" applyNumberFormat="1" applyFont="1" applyFill="1" applyAlignment="1">
      <alignment horizontal="left" vertical="top"/>
    </xf>
    <xf numFmtId="0" fontId="0" fillId="3" borderId="0" xfId="0" applyFill="1" applyAlignment="1">
      <alignment vertical="top"/>
    </xf>
    <xf numFmtId="14" fontId="0" fillId="3" borderId="0" xfId="0" applyNumberFormat="1" applyFill="1" applyAlignment="1">
      <alignment horizontal="right" vertical="top"/>
    </xf>
    <xf numFmtId="3" fontId="0" fillId="3" borderId="0" xfId="0" applyNumberFormat="1" applyFill="1" applyAlignment="1">
      <alignment horizontal="right" vertical="top"/>
    </xf>
    <xf numFmtId="0" fontId="7" fillId="4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14" fontId="7" fillId="4" borderId="0" xfId="0" applyNumberFormat="1" applyFont="1" applyFill="1" applyAlignment="1">
      <alignment horizontal="right" vertical="top"/>
    </xf>
    <xf numFmtId="3" fontId="7" fillId="4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vertical="top"/>
    </xf>
    <xf numFmtId="166" fontId="2" fillId="2" borderId="0" xfId="1" applyNumberFormat="1" applyFont="1" applyFill="1" applyBorder="1"/>
    <xf numFmtId="0" fontId="0" fillId="3" borderId="0" xfId="0" applyFill="1" applyAlignment="1">
      <alignment vertical="center"/>
    </xf>
    <xf numFmtId="166" fontId="0" fillId="3" borderId="0" xfId="1" applyNumberFormat="1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4" fontId="0" fillId="3" borderId="0" xfId="0" applyNumberFormat="1" applyFill="1" applyAlignment="1">
      <alignment vertical="center"/>
    </xf>
    <xf numFmtId="0" fontId="0" fillId="3" borderId="0" xfId="0" applyFill="1"/>
    <xf numFmtId="166" fontId="0" fillId="3" borderId="0" xfId="1" applyNumberFormat="1" applyFont="1" applyFill="1" applyAlignment="1">
      <alignment horizontal="right" vertical="top"/>
    </xf>
    <xf numFmtId="166" fontId="0" fillId="3" borderId="0" xfId="1" applyNumberFormat="1" applyFont="1" applyFill="1" applyAlignment="1">
      <alignment vertical="top"/>
    </xf>
    <xf numFmtId="165" fontId="0" fillId="3" borderId="0" xfId="0" applyNumberFormat="1" applyFill="1" applyAlignment="1">
      <alignment horizontal="right" vertical="top"/>
    </xf>
    <xf numFmtId="0" fontId="7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6" fontId="7" fillId="5" borderId="0" xfId="1" applyNumberFormat="1" applyFont="1" applyFill="1" applyBorder="1" applyAlignment="1">
      <alignment vertical="center"/>
    </xf>
    <xf numFmtId="14" fontId="7" fillId="5" borderId="0" xfId="0" applyNumberFormat="1" applyFont="1" applyFill="1" applyAlignment="1">
      <alignment vertical="center"/>
    </xf>
    <xf numFmtId="0" fontId="7" fillId="5" borderId="0" xfId="0" applyFont="1" applyFill="1"/>
    <xf numFmtId="166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0973-6586-4D43-8786-5BE0C5E6CA7B}">
  <dimension ref="A1:O81"/>
  <sheetViews>
    <sheetView showGridLines="0" zoomScale="85" zoomScaleNormal="85" workbookViewId="0">
      <selection activeCell="B41" sqref="B41"/>
    </sheetView>
  </sheetViews>
  <sheetFormatPr baseColWidth="10" defaultColWidth="9.1796875" defaultRowHeight="14.5" outlineLevelRow="2" x14ac:dyDescent="0.35"/>
  <cols>
    <col min="1" max="1" width="9.26953125" style="1" bestFit="1" customWidth="1"/>
    <col min="2" max="2" width="50.1796875" style="1" bestFit="1" customWidth="1"/>
    <col min="3" max="3" width="14.1796875" style="1" bestFit="1" customWidth="1"/>
    <col min="4" max="4" width="11.6328125" style="1" customWidth="1"/>
    <col min="5" max="5" width="8.54296875" style="1" bestFit="1" customWidth="1"/>
    <col min="6" max="6" width="45.26953125" style="1" bestFit="1" customWidth="1"/>
    <col min="7" max="7" width="8" style="1" bestFit="1" customWidth="1"/>
    <col min="8" max="8" width="8.453125" style="1" bestFit="1" customWidth="1"/>
    <col min="9" max="9" width="19.54296875" style="1" bestFit="1" customWidth="1"/>
    <col min="10" max="10" width="19.26953125" style="1" bestFit="1" customWidth="1"/>
    <col min="11" max="11" width="10.26953125" style="1" bestFit="1" customWidth="1"/>
    <col min="12" max="12" width="31" style="1" bestFit="1" customWidth="1"/>
    <col min="13" max="13" width="12.453125" style="1" bestFit="1" customWidth="1"/>
    <col min="14" max="14" width="7.453125" style="1" bestFit="1" customWidth="1"/>
    <col min="15" max="16384" width="9.1796875" style="1"/>
  </cols>
  <sheetData>
    <row r="1" spans="1:15" ht="28.5" customHeight="1" x14ac:dyDescent="0.35">
      <c r="A1" s="11" t="s">
        <v>0</v>
      </c>
      <c r="B1" s="11" t="s">
        <v>188</v>
      </c>
      <c r="C1" s="20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2" t="s">
        <v>8</v>
      </c>
      <c r="J1" s="11" t="s">
        <v>89</v>
      </c>
      <c r="K1" s="11" t="s">
        <v>314</v>
      </c>
      <c r="L1" s="19" t="s">
        <v>315</v>
      </c>
      <c r="M1" s="19" t="s">
        <v>316</v>
      </c>
      <c r="N1" s="19"/>
      <c r="O1" s="19"/>
    </row>
    <row r="2" spans="1:15" hidden="1" outlineLevel="2" x14ac:dyDescent="0.35">
      <c r="A2" s="1">
        <v>70003437</v>
      </c>
      <c r="B2" s="1" t="s">
        <v>134</v>
      </c>
      <c r="C2" s="3">
        <v>1024152</v>
      </c>
      <c r="D2" s="1">
        <v>2</v>
      </c>
      <c r="E2" s="1">
        <v>6001082</v>
      </c>
      <c r="F2" s="1" t="s">
        <v>37</v>
      </c>
      <c r="G2" s="1">
        <f>+MONTH(I2)</f>
        <v>8</v>
      </c>
      <c r="H2" s="1">
        <v>2021</v>
      </c>
      <c r="I2" s="4">
        <v>44414</v>
      </c>
      <c r="J2" s="4"/>
      <c r="K2" s="1" t="s">
        <v>9</v>
      </c>
      <c r="L2" s="1" t="s">
        <v>9</v>
      </c>
      <c r="M2" s="1" t="s">
        <v>9</v>
      </c>
    </row>
    <row r="3" spans="1:15" hidden="1" outlineLevel="2" x14ac:dyDescent="0.35">
      <c r="A3" s="1">
        <v>70003437</v>
      </c>
      <c r="B3" s="1" t="s">
        <v>134</v>
      </c>
      <c r="C3" s="3">
        <v>45800</v>
      </c>
      <c r="D3" s="1">
        <v>100</v>
      </c>
      <c r="E3" s="1">
        <v>6000825</v>
      </c>
      <c r="F3" s="1" t="s">
        <v>163</v>
      </c>
      <c r="G3" s="1">
        <f>+MONTH(I3)</f>
        <v>8</v>
      </c>
      <c r="H3" s="1">
        <v>2021</v>
      </c>
      <c r="I3" s="4">
        <v>44414</v>
      </c>
      <c r="J3" s="4"/>
      <c r="K3" s="1">
        <v>900482757</v>
      </c>
      <c r="L3" s="1" t="s">
        <v>24</v>
      </c>
      <c r="M3" s="1" t="s">
        <v>31</v>
      </c>
    </row>
    <row r="4" spans="1:15" hidden="1" outlineLevel="2" x14ac:dyDescent="0.35">
      <c r="A4" s="1">
        <v>70003437</v>
      </c>
      <c r="B4" s="1" t="s">
        <v>134</v>
      </c>
      <c r="C4" s="3">
        <v>3801</v>
      </c>
      <c r="D4" s="1">
        <v>1</v>
      </c>
      <c r="E4" s="1">
        <v>6001356</v>
      </c>
      <c r="F4" s="1" t="s">
        <v>169</v>
      </c>
      <c r="G4" s="1">
        <f>+MONTH(I4)</f>
        <v>8</v>
      </c>
      <c r="H4" s="1">
        <v>2021</v>
      </c>
      <c r="I4" s="4">
        <v>44415</v>
      </c>
      <c r="J4" s="4"/>
      <c r="K4" s="1">
        <v>900482757</v>
      </c>
      <c r="L4" s="1" t="s">
        <v>24</v>
      </c>
      <c r="M4" s="1" t="s">
        <v>31</v>
      </c>
    </row>
    <row r="5" spans="1:15" outlineLevel="1" collapsed="1" x14ac:dyDescent="0.35">
      <c r="A5" s="30"/>
      <c r="B5" s="28" t="s">
        <v>298</v>
      </c>
      <c r="C5" s="32">
        <f>SUBTOTAL(9,C2:C4)</f>
        <v>1073753</v>
      </c>
      <c r="D5" s="30"/>
      <c r="E5" s="30"/>
      <c r="F5" s="30"/>
      <c r="G5" s="30"/>
      <c r="H5" s="30"/>
      <c r="I5" s="31"/>
      <c r="J5" s="31"/>
      <c r="K5" s="30"/>
      <c r="L5" s="30"/>
      <c r="M5" s="30"/>
    </row>
    <row r="6" spans="1:15" hidden="1" outlineLevel="2" x14ac:dyDescent="0.35">
      <c r="A6" s="1">
        <v>70003425</v>
      </c>
      <c r="B6" s="1" t="s">
        <v>137</v>
      </c>
      <c r="C6" s="3">
        <v>7200000</v>
      </c>
      <c r="D6" s="1">
        <v>1</v>
      </c>
      <c r="E6" s="1">
        <v>4500654</v>
      </c>
      <c r="F6" s="1" t="s">
        <v>138</v>
      </c>
      <c r="G6" s="1">
        <f>+MONTH(I6)</f>
        <v>8</v>
      </c>
      <c r="H6" s="1">
        <v>2021</v>
      </c>
      <c r="I6" s="4">
        <v>44425</v>
      </c>
      <c r="J6" s="4"/>
      <c r="K6" s="1">
        <v>900131688</v>
      </c>
      <c r="L6" s="1" t="s">
        <v>42</v>
      </c>
      <c r="M6" s="1" t="s">
        <v>41</v>
      </c>
    </row>
    <row r="7" spans="1:15" outlineLevel="1" collapsed="1" x14ac:dyDescent="0.35">
      <c r="A7" s="30"/>
      <c r="B7" s="28" t="s">
        <v>299</v>
      </c>
      <c r="C7" s="32">
        <f>SUBTOTAL(9,C6:C6)</f>
        <v>7200000</v>
      </c>
      <c r="D7" s="30"/>
      <c r="E7" s="30"/>
      <c r="F7" s="30"/>
      <c r="G7" s="30"/>
      <c r="H7" s="30"/>
      <c r="I7" s="31"/>
      <c r="J7" s="31"/>
      <c r="K7" s="30"/>
      <c r="L7" s="30"/>
      <c r="M7" s="30"/>
    </row>
    <row r="8" spans="1:15" hidden="1" outlineLevel="2" x14ac:dyDescent="0.35">
      <c r="A8" s="1">
        <v>70003437</v>
      </c>
      <c r="B8" s="1" t="s">
        <v>134</v>
      </c>
      <c r="C8" s="3">
        <v>32906</v>
      </c>
      <c r="D8" s="1">
        <v>1</v>
      </c>
      <c r="E8" s="1">
        <v>6019810</v>
      </c>
      <c r="F8" s="1" t="s">
        <v>158</v>
      </c>
      <c r="G8" s="1">
        <f>+MONTH(I8)</f>
        <v>8</v>
      </c>
      <c r="H8" s="1">
        <v>2021</v>
      </c>
      <c r="I8" s="4">
        <v>44415</v>
      </c>
      <c r="J8" s="4"/>
      <c r="K8" s="1">
        <v>800115720</v>
      </c>
      <c r="L8" s="1" t="s">
        <v>44</v>
      </c>
      <c r="M8" s="1" t="s">
        <v>43</v>
      </c>
    </row>
    <row r="9" spans="1:15" hidden="1" outlineLevel="2" x14ac:dyDescent="0.35">
      <c r="A9" s="1">
        <v>70003437</v>
      </c>
      <c r="B9" s="1" t="s">
        <v>134</v>
      </c>
      <c r="C9" s="3">
        <v>32894</v>
      </c>
      <c r="D9" s="1">
        <v>1</v>
      </c>
      <c r="E9" s="1">
        <v>6000520</v>
      </c>
      <c r="F9" s="1" t="s">
        <v>162</v>
      </c>
      <c r="G9" s="1">
        <f>+MONTH(I9)</f>
        <v>8</v>
      </c>
      <c r="H9" s="1">
        <v>2021</v>
      </c>
      <c r="I9" s="4">
        <v>44415</v>
      </c>
      <c r="J9" s="4"/>
      <c r="K9" s="1">
        <v>800115720</v>
      </c>
      <c r="L9" s="1" t="s">
        <v>44</v>
      </c>
      <c r="M9" s="1" t="s">
        <v>43</v>
      </c>
    </row>
    <row r="10" spans="1:15" hidden="1" outlineLevel="2" x14ac:dyDescent="0.35">
      <c r="A10" s="1">
        <v>70003437</v>
      </c>
      <c r="B10" s="1" t="s">
        <v>134</v>
      </c>
      <c r="C10" s="3">
        <v>603385</v>
      </c>
      <c r="D10" s="1">
        <v>13</v>
      </c>
      <c r="E10" s="1">
        <v>6000971</v>
      </c>
      <c r="F10" s="1" t="s">
        <v>25</v>
      </c>
      <c r="G10" s="1">
        <f>+MONTH(I10)</f>
        <v>8</v>
      </c>
      <c r="H10" s="1">
        <v>2021</v>
      </c>
      <c r="I10" s="4">
        <v>44414</v>
      </c>
      <c r="J10" s="4"/>
      <c r="K10" s="1">
        <v>800115720</v>
      </c>
      <c r="L10" s="1" t="s">
        <v>44</v>
      </c>
      <c r="M10" s="1" t="s">
        <v>45</v>
      </c>
    </row>
    <row r="11" spans="1:15" outlineLevel="1" collapsed="1" x14ac:dyDescent="0.35">
      <c r="A11" s="30"/>
      <c r="B11" s="28" t="s">
        <v>298</v>
      </c>
      <c r="C11" s="32">
        <f>SUBTOTAL(9,C8:C10)</f>
        <v>669185</v>
      </c>
      <c r="D11" s="30"/>
      <c r="E11" s="30"/>
      <c r="F11" s="30"/>
      <c r="G11" s="30"/>
      <c r="H11" s="30"/>
      <c r="I11" s="31"/>
      <c r="J11" s="31"/>
      <c r="K11" s="30"/>
      <c r="L11" s="30"/>
      <c r="M11" s="30"/>
    </row>
    <row r="12" spans="1:15" hidden="1" outlineLevel="2" x14ac:dyDescent="0.35">
      <c r="A12" s="1">
        <v>70003426</v>
      </c>
      <c r="B12" s="1" t="s">
        <v>145</v>
      </c>
      <c r="C12" s="3">
        <v>290910</v>
      </c>
      <c r="D12" s="1">
        <v>2</v>
      </c>
      <c r="E12" s="1">
        <v>6004593</v>
      </c>
      <c r="F12" s="1" t="s">
        <v>150</v>
      </c>
      <c r="G12" s="1">
        <f t="shared" ref="G12:G18" si="0">+MONTH(I12)</f>
        <v>8</v>
      </c>
      <c r="H12" s="1">
        <v>2021</v>
      </c>
      <c r="I12" s="4">
        <v>44425</v>
      </c>
      <c r="J12" s="4"/>
      <c r="K12" s="1">
        <v>900022412</v>
      </c>
      <c r="L12" s="1" t="s">
        <v>47</v>
      </c>
      <c r="M12" s="1" t="s">
        <v>46</v>
      </c>
    </row>
    <row r="13" spans="1:15" hidden="1" outlineLevel="2" x14ac:dyDescent="0.35">
      <c r="A13" s="1">
        <v>70003426</v>
      </c>
      <c r="B13" s="1" t="s">
        <v>145</v>
      </c>
      <c r="C13" s="3">
        <v>142857</v>
      </c>
      <c r="D13" s="1">
        <v>1</v>
      </c>
      <c r="E13" s="1">
        <v>6004776</v>
      </c>
      <c r="F13" s="1" t="s">
        <v>151</v>
      </c>
      <c r="G13" s="1">
        <f t="shared" si="0"/>
        <v>8</v>
      </c>
      <c r="H13" s="1">
        <v>2021</v>
      </c>
      <c r="I13" s="4">
        <v>44425</v>
      </c>
      <c r="J13" s="4"/>
      <c r="K13" s="1">
        <v>900022412</v>
      </c>
      <c r="L13" s="1" t="s">
        <v>47</v>
      </c>
      <c r="M13" s="1" t="s">
        <v>46</v>
      </c>
    </row>
    <row r="14" spans="1:15" hidden="1" outlineLevel="2" x14ac:dyDescent="0.35">
      <c r="A14" s="1">
        <v>70003426</v>
      </c>
      <c r="B14" s="1" t="s">
        <v>145</v>
      </c>
      <c r="C14" s="3">
        <v>579220</v>
      </c>
      <c r="D14" s="1">
        <v>2</v>
      </c>
      <c r="E14" s="1">
        <v>6005032</v>
      </c>
      <c r="F14" s="1" t="s">
        <v>152</v>
      </c>
      <c r="G14" s="1">
        <f t="shared" si="0"/>
        <v>8</v>
      </c>
      <c r="H14" s="1">
        <v>2021</v>
      </c>
      <c r="I14" s="4">
        <v>44425</v>
      </c>
      <c r="J14" s="4"/>
      <c r="K14" s="1">
        <v>900022412</v>
      </c>
      <c r="L14" s="1" t="s">
        <v>47</v>
      </c>
      <c r="M14" s="1" t="s">
        <v>46</v>
      </c>
    </row>
    <row r="15" spans="1:15" hidden="1" outlineLevel="2" x14ac:dyDescent="0.35">
      <c r="A15" s="1">
        <v>70003426</v>
      </c>
      <c r="B15" s="1" t="s">
        <v>145</v>
      </c>
      <c r="C15" s="3">
        <v>604940</v>
      </c>
      <c r="D15" s="1">
        <v>2</v>
      </c>
      <c r="E15" s="1">
        <v>6005082</v>
      </c>
      <c r="F15" s="1" t="s">
        <v>153</v>
      </c>
      <c r="G15" s="1">
        <f t="shared" si="0"/>
        <v>8</v>
      </c>
      <c r="H15" s="1">
        <v>2021</v>
      </c>
      <c r="I15" s="4">
        <v>44425</v>
      </c>
      <c r="J15" s="4"/>
      <c r="K15" s="1">
        <v>900022412</v>
      </c>
      <c r="L15" s="1" t="s">
        <v>47</v>
      </c>
      <c r="M15" s="1" t="s">
        <v>46</v>
      </c>
    </row>
    <row r="16" spans="1:15" hidden="1" outlineLevel="2" x14ac:dyDescent="0.35">
      <c r="A16" s="1">
        <v>70003426</v>
      </c>
      <c r="B16" s="1" t="s">
        <v>145</v>
      </c>
      <c r="C16" s="3">
        <v>299060</v>
      </c>
      <c r="D16" s="1">
        <v>2</v>
      </c>
      <c r="E16" s="1">
        <v>6025737</v>
      </c>
      <c r="F16" s="1" t="s">
        <v>146</v>
      </c>
      <c r="G16" s="1">
        <f t="shared" si="0"/>
        <v>8</v>
      </c>
      <c r="H16" s="1">
        <v>2021</v>
      </c>
      <c r="I16" s="4">
        <v>44425</v>
      </c>
      <c r="J16" s="4"/>
      <c r="K16" s="1">
        <v>900022412</v>
      </c>
      <c r="L16" s="1" t="s">
        <v>47</v>
      </c>
      <c r="M16" s="1" t="s">
        <v>46</v>
      </c>
    </row>
    <row r="17" spans="1:13" hidden="1" outlineLevel="2" x14ac:dyDescent="0.35">
      <c r="A17" s="1">
        <v>70003426</v>
      </c>
      <c r="B17" s="1" t="s">
        <v>145</v>
      </c>
      <c r="C17" s="3">
        <v>126480</v>
      </c>
      <c r="D17" s="1">
        <v>2</v>
      </c>
      <c r="E17" s="1">
        <v>6025739</v>
      </c>
      <c r="F17" s="1" t="s">
        <v>148</v>
      </c>
      <c r="G17" s="1">
        <f t="shared" si="0"/>
        <v>8</v>
      </c>
      <c r="H17" s="1">
        <v>2021</v>
      </c>
      <c r="I17" s="4">
        <v>44425</v>
      </c>
      <c r="J17" s="4"/>
      <c r="K17" s="1">
        <v>900022412</v>
      </c>
      <c r="L17" s="1" t="s">
        <v>47</v>
      </c>
      <c r="M17" s="1" t="s">
        <v>46</v>
      </c>
    </row>
    <row r="18" spans="1:13" hidden="1" outlineLevel="2" x14ac:dyDescent="0.35">
      <c r="A18" s="1">
        <v>70003426</v>
      </c>
      <c r="B18" s="1" t="s">
        <v>145</v>
      </c>
      <c r="C18" s="3">
        <v>97500</v>
      </c>
      <c r="D18" s="1">
        <v>2</v>
      </c>
      <c r="E18" s="1">
        <v>6025740</v>
      </c>
      <c r="F18" s="1" t="s">
        <v>149</v>
      </c>
      <c r="G18" s="1">
        <f t="shared" si="0"/>
        <v>8</v>
      </c>
      <c r="H18" s="1">
        <v>2021</v>
      </c>
      <c r="I18" s="4">
        <v>44425</v>
      </c>
      <c r="J18" s="4"/>
      <c r="K18" s="1">
        <v>900022412</v>
      </c>
      <c r="L18" s="1" t="s">
        <v>47</v>
      </c>
      <c r="M18" s="1" t="s">
        <v>46</v>
      </c>
    </row>
    <row r="19" spans="1:13" outlineLevel="1" collapsed="1" x14ac:dyDescent="0.35">
      <c r="A19" s="30"/>
      <c r="B19" s="28" t="s">
        <v>300</v>
      </c>
      <c r="C19" s="32">
        <f>SUBTOTAL(9,C12:C18)</f>
        <v>2140967</v>
      </c>
      <c r="D19" s="30"/>
      <c r="E19" s="30"/>
      <c r="F19" s="30"/>
      <c r="G19" s="30"/>
      <c r="H19" s="30"/>
      <c r="I19" s="31"/>
      <c r="J19" s="31"/>
      <c r="K19" s="30"/>
      <c r="L19" s="30"/>
      <c r="M19" s="30"/>
    </row>
    <row r="20" spans="1:13" hidden="1" outlineLevel="2" x14ac:dyDescent="0.35">
      <c r="A20" s="1">
        <v>70003437</v>
      </c>
      <c r="B20" s="1" t="s">
        <v>134</v>
      </c>
      <c r="C20" s="3">
        <v>3900</v>
      </c>
      <c r="D20" s="1">
        <v>1</v>
      </c>
      <c r="E20" s="1">
        <v>6001343</v>
      </c>
      <c r="F20" s="1" t="s">
        <v>168</v>
      </c>
      <c r="G20" s="1">
        <f t="shared" ref="G20:G30" si="1">+MONTH(I20)</f>
        <v>8</v>
      </c>
      <c r="H20" s="1">
        <v>2021</v>
      </c>
      <c r="I20" s="4">
        <v>44415</v>
      </c>
      <c r="J20" s="4"/>
      <c r="K20" s="1">
        <v>901119356</v>
      </c>
      <c r="L20" s="1" t="s">
        <v>23</v>
      </c>
      <c r="M20" s="1" t="s">
        <v>48</v>
      </c>
    </row>
    <row r="21" spans="1:13" hidden="1" outlineLevel="2" x14ac:dyDescent="0.35">
      <c r="A21" s="1">
        <v>70003437</v>
      </c>
      <c r="B21" s="1" t="s">
        <v>134</v>
      </c>
      <c r="C21" s="3">
        <v>930816</v>
      </c>
      <c r="D21" s="1">
        <v>5</v>
      </c>
      <c r="E21" s="1">
        <v>6000077</v>
      </c>
      <c r="F21" s="1" t="s">
        <v>159</v>
      </c>
      <c r="G21" s="1">
        <f t="shared" si="1"/>
        <v>8</v>
      </c>
      <c r="H21" s="1">
        <v>2021</v>
      </c>
      <c r="I21" s="4">
        <v>44418</v>
      </c>
      <c r="J21" s="4"/>
      <c r="K21" s="1">
        <v>901119356</v>
      </c>
      <c r="L21" s="1" t="s">
        <v>23</v>
      </c>
      <c r="M21" s="1" t="s">
        <v>49</v>
      </c>
    </row>
    <row r="22" spans="1:13" hidden="1" outlineLevel="2" x14ac:dyDescent="0.35">
      <c r="A22" s="1">
        <v>70003437</v>
      </c>
      <c r="B22" s="1" t="s">
        <v>134</v>
      </c>
      <c r="C22" s="3">
        <v>2729256</v>
      </c>
      <c r="D22" s="1">
        <v>2</v>
      </c>
      <c r="E22" s="1">
        <v>6001589</v>
      </c>
      <c r="F22" s="1" t="s">
        <v>170</v>
      </c>
      <c r="G22" s="1">
        <f t="shared" si="1"/>
        <v>8</v>
      </c>
      <c r="H22" s="1">
        <v>2021</v>
      </c>
      <c r="I22" s="4">
        <v>44414</v>
      </c>
      <c r="J22" s="4"/>
      <c r="K22" s="1">
        <v>901119356</v>
      </c>
      <c r="L22" s="1" t="s">
        <v>23</v>
      </c>
      <c r="M22" s="1" t="s">
        <v>50</v>
      </c>
    </row>
    <row r="23" spans="1:13" hidden="1" outlineLevel="2" x14ac:dyDescent="0.35">
      <c r="A23" s="1">
        <v>70003437</v>
      </c>
      <c r="B23" s="1" t="s">
        <v>134</v>
      </c>
      <c r="C23" s="3">
        <v>5000</v>
      </c>
      <c r="D23" s="1">
        <v>10</v>
      </c>
      <c r="E23" s="1">
        <v>6024846</v>
      </c>
      <c r="F23" s="1" t="s">
        <v>157</v>
      </c>
      <c r="G23" s="1">
        <f t="shared" si="1"/>
        <v>8</v>
      </c>
      <c r="H23" s="1">
        <v>2021</v>
      </c>
      <c r="I23" s="4">
        <v>44414</v>
      </c>
      <c r="J23" s="4"/>
      <c r="K23" s="1">
        <v>901119356</v>
      </c>
      <c r="L23" s="1" t="s">
        <v>23</v>
      </c>
      <c r="M23" s="1" t="s">
        <v>50</v>
      </c>
    </row>
    <row r="24" spans="1:13" hidden="1" outlineLevel="2" x14ac:dyDescent="0.35">
      <c r="A24" s="1">
        <v>70003437</v>
      </c>
      <c r="B24" s="1" t="s">
        <v>134</v>
      </c>
      <c r="C24" s="3">
        <v>322488</v>
      </c>
      <c r="D24" s="1">
        <v>12</v>
      </c>
      <c r="E24" s="1">
        <v>6001768</v>
      </c>
      <c r="F24" s="1" t="s">
        <v>173</v>
      </c>
      <c r="G24" s="1">
        <f t="shared" si="1"/>
        <v>8</v>
      </c>
      <c r="H24" s="1">
        <v>2021</v>
      </c>
      <c r="I24" s="4">
        <v>44414</v>
      </c>
      <c r="J24" s="4"/>
      <c r="K24" s="1">
        <v>901119356</v>
      </c>
      <c r="L24" s="1" t="s">
        <v>23</v>
      </c>
      <c r="M24" s="1" t="s">
        <v>50</v>
      </c>
    </row>
    <row r="25" spans="1:13" hidden="1" outlineLevel="2" x14ac:dyDescent="0.35">
      <c r="A25" s="1">
        <v>70003437</v>
      </c>
      <c r="B25" s="1" t="s">
        <v>134</v>
      </c>
      <c r="C25" s="3">
        <v>95718</v>
      </c>
      <c r="D25" s="1">
        <v>5</v>
      </c>
      <c r="E25" s="1">
        <v>6001757</v>
      </c>
      <c r="F25" s="1" t="s">
        <v>172</v>
      </c>
      <c r="G25" s="1">
        <f t="shared" si="1"/>
        <v>8</v>
      </c>
      <c r="H25" s="1">
        <v>2021</v>
      </c>
      <c r="I25" s="4">
        <v>44414</v>
      </c>
      <c r="J25" s="4"/>
      <c r="K25" s="1">
        <v>901119356</v>
      </c>
      <c r="L25" s="1" t="s">
        <v>23</v>
      </c>
      <c r="M25" s="1" t="s">
        <v>50</v>
      </c>
    </row>
    <row r="26" spans="1:13" hidden="1" outlineLevel="2" x14ac:dyDescent="0.35">
      <c r="A26" s="1">
        <v>70003437</v>
      </c>
      <c r="B26" s="1" t="s">
        <v>134</v>
      </c>
      <c r="C26" s="3">
        <v>774400</v>
      </c>
      <c r="D26" s="1">
        <v>2</v>
      </c>
      <c r="E26" s="1">
        <v>6001715</v>
      </c>
      <c r="F26" s="1" t="s">
        <v>171</v>
      </c>
      <c r="G26" s="1">
        <f t="shared" si="1"/>
        <v>8</v>
      </c>
      <c r="H26" s="1">
        <v>2021</v>
      </c>
      <c r="I26" s="4">
        <v>44414</v>
      </c>
      <c r="J26" s="4"/>
      <c r="K26" s="1">
        <v>901119356</v>
      </c>
      <c r="L26" s="1" t="s">
        <v>23</v>
      </c>
      <c r="M26" s="1" t="s">
        <v>50</v>
      </c>
    </row>
    <row r="27" spans="1:13" hidden="1" outlineLevel="2" x14ac:dyDescent="0.35">
      <c r="A27" s="1">
        <v>70003437</v>
      </c>
      <c r="B27" s="1" t="s">
        <v>134</v>
      </c>
      <c r="C27" s="3">
        <v>47250</v>
      </c>
      <c r="D27" s="1">
        <v>3</v>
      </c>
      <c r="E27" s="1">
        <v>6019388</v>
      </c>
      <c r="F27" s="1" t="s">
        <v>22</v>
      </c>
      <c r="G27" s="1">
        <f t="shared" si="1"/>
        <v>8</v>
      </c>
      <c r="H27" s="1">
        <v>2021</v>
      </c>
      <c r="I27" s="4">
        <v>44414</v>
      </c>
      <c r="J27" s="4"/>
      <c r="K27" s="1">
        <v>901119356</v>
      </c>
      <c r="L27" s="1" t="s">
        <v>23</v>
      </c>
      <c r="M27" s="1" t="s">
        <v>51</v>
      </c>
    </row>
    <row r="28" spans="1:13" hidden="1" outlineLevel="2" x14ac:dyDescent="0.35">
      <c r="A28" s="1">
        <v>70003437</v>
      </c>
      <c r="B28" s="1" t="s">
        <v>134</v>
      </c>
      <c r="C28" s="3">
        <v>23451</v>
      </c>
      <c r="D28" s="1">
        <v>20</v>
      </c>
      <c r="E28" s="1">
        <v>6000976</v>
      </c>
      <c r="F28" s="1" t="s">
        <v>16</v>
      </c>
      <c r="G28" s="1">
        <f t="shared" si="1"/>
        <v>8</v>
      </c>
      <c r="H28" s="1">
        <v>2021</v>
      </c>
      <c r="I28" s="4">
        <v>44414</v>
      </c>
      <c r="J28" s="4"/>
      <c r="K28" s="1">
        <v>901119356</v>
      </c>
      <c r="L28" s="1" t="s">
        <v>23</v>
      </c>
      <c r="M28" s="1" t="s">
        <v>52</v>
      </c>
    </row>
    <row r="29" spans="1:13" hidden="1" outlineLevel="2" x14ac:dyDescent="0.35">
      <c r="A29" s="1">
        <v>70003437</v>
      </c>
      <c r="B29" s="1" t="s">
        <v>134</v>
      </c>
      <c r="C29" s="3">
        <v>1456</v>
      </c>
      <c r="D29" s="1">
        <v>4</v>
      </c>
      <c r="E29" s="1">
        <v>6009088</v>
      </c>
      <c r="F29" s="1" t="s">
        <v>175</v>
      </c>
      <c r="G29" s="1">
        <f t="shared" si="1"/>
        <v>8</v>
      </c>
      <c r="H29" s="1">
        <v>2021</v>
      </c>
      <c r="I29" s="4">
        <v>44419</v>
      </c>
      <c r="J29" s="4"/>
      <c r="K29" s="1">
        <v>901119356</v>
      </c>
      <c r="L29" s="1" t="s">
        <v>23</v>
      </c>
      <c r="M29" s="1" t="s">
        <v>53</v>
      </c>
    </row>
    <row r="30" spans="1:13" hidden="1" outlineLevel="2" x14ac:dyDescent="0.35">
      <c r="A30" s="1">
        <v>70003437</v>
      </c>
      <c r="B30" s="1" t="s">
        <v>134</v>
      </c>
      <c r="C30" s="3">
        <v>133670</v>
      </c>
      <c r="D30" s="1">
        <v>10</v>
      </c>
      <c r="E30" s="1">
        <v>6000080</v>
      </c>
      <c r="F30" s="1" t="s">
        <v>161</v>
      </c>
      <c r="G30" s="1">
        <f t="shared" si="1"/>
        <v>8</v>
      </c>
      <c r="H30" s="1">
        <v>2021</v>
      </c>
      <c r="I30" s="4">
        <v>44418</v>
      </c>
      <c r="J30" s="4"/>
      <c r="K30" s="1">
        <v>860062958</v>
      </c>
      <c r="L30" s="1" t="s">
        <v>33</v>
      </c>
      <c r="M30" s="1" t="s">
        <v>54</v>
      </c>
    </row>
    <row r="31" spans="1:13" outlineLevel="1" collapsed="1" x14ac:dyDescent="0.35">
      <c r="A31" s="30"/>
      <c r="B31" s="28" t="s">
        <v>298</v>
      </c>
      <c r="C31" s="32">
        <f>SUBTOTAL(9,C20:C30)</f>
        <v>5067405</v>
      </c>
      <c r="D31" s="30"/>
      <c r="E31" s="30"/>
      <c r="F31" s="30"/>
      <c r="G31" s="30"/>
      <c r="H31" s="30"/>
      <c r="I31" s="31"/>
      <c r="J31" s="31"/>
      <c r="K31" s="30"/>
      <c r="L31" s="30"/>
      <c r="M31" s="30"/>
    </row>
    <row r="32" spans="1:13" hidden="1" outlineLevel="2" x14ac:dyDescent="0.35">
      <c r="A32" s="1">
        <v>70003441</v>
      </c>
      <c r="B32" s="1" t="s">
        <v>178</v>
      </c>
      <c r="C32" s="3">
        <v>5366400</v>
      </c>
      <c r="D32" s="1">
        <v>312</v>
      </c>
      <c r="E32" s="1">
        <v>6032204</v>
      </c>
      <c r="F32" s="1" t="s">
        <v>179</v>
      </c>
      <c r="G32" s="1">
        <f>+MONTH(I32)</f>
        <v>8</v>
      </c>
      <c r="H32" s="1">
        <v>2021</v>
      </c>
      <c r="I32" s="4">
        <v>44426</v>
      </c>
      <c r="J32" s="4"/>
      <c r="K32" s="1">
        <v>900262123</v>
      </c>
      <c r="L32" s="1" t="s">
        <v>56</v>
      </c>
      <c r="M32" s="1" t="s">
        <v>55</v>
      </c>
    </row>
    <row r="33" spans="1:13" outlineLevel="1" collapsed="1" x14ac:dyDescent="0.35">
      <c r="A33" s="30"/>
      <c r="B33" s="28" t="s">
        <v>301</v>
      </c>
      <c r="C33" s="32">
        <f>SUBTOTAL(9,C32:C32)</f>
        <v>5366400</v>
      </c>
      <c r="D33" s="30"/>
      <c r="E33" s="30"/>
      <c r="F33" s="30"/>
      <c r="G33" s="30"/>
      <c r="H33" s="30"/>
      <c r="I33" s="31"/>
      <c r="J33" s="31"/>
      <c r="K33" s="30"/>
      <c r="L33" s="30"/>
      <c r="M33" s="30"/>
    </row>
    <row r="34" spans="1:13" hidden="1" outlineLevel="2" x14ac:dyDescent="0.35">
      <c r="A34" s="1">
        <v>70003420</v>
      </c>
      <c r="B34" s="1" t="s">
        <v>136</v>
      </c>
      <c r="C34" s="3">
        <v>7960000</v>
      </c>
      <c r="D34" s="1">
        <v>1</v>
      </c>
      <c r="E34" s="1">
        <v>500220</v>
      </c>
      <c r="F34" s="1" t="s">
        <v>107</v>
      </c>
      <c r="G34" s="1">
        <f>+MONTH(I34)</f>
        <v>8</v>
      </c>
      <c r="H34" s="1">
        <v>2021</v>
      </c>
      <c r="I34" s="4">
        <v>44433</v>
      </c>
      <c r="J34" s="4"/>
      <c r="K34" s="1">
        <v>800147501</v>
      </c>
      <c r="L34" s="1" t="s">
        <v>58</v>
      </c>
      <c r="M34" s="1" t="s">
        <v>57</v>
      </c>
    </row>
    <row r="35" spans="1:13" outlineLevel="1" collapsed="1" x14ac:dyDescent="0.35">
      <c r="A35" s="30"/>
      <c r="B35" s="28" t="s">
        <v>302</v>
      </c>
      <c r="C35" s="32">
        <f>SUBTOTAL(9,C34:C34)</f>
        <v>7960000</v>
      </c>
      <c r="D35" s="30"/>
      <c r="E35" s="30"/>
      <c r="F35" s="30"/>
      <c r="G35" s="30"/>
      <c r="H35" s="30"/>
      <c r="I35" s="31"/>
      <c r="J35" s="31"/>
      <c r="K35" s="30"/>
      <c r="L35" s="30"/>
      <c r="M35" s="30"/>
    </row>
    <row r="36" spans="1:13" hidden="1" outlineLevel="2" x14ac:dyDescent="0.35">
      <c r="A36" s="1">
        <v>70003447</v>
      </c>
      <c r="B36" s="1" t="s">
        <v>180</v>
      </c>
      <c r="C36" s="3">
        <v>208752</v>
      </c>
      <c r="D36" s="1">
        <v>16</v>
      </c>
      <c r="E36" s="1">
        <v>500124</v>
      </c>
      <c r="F36" s="1" t="s">
        <v>181</v>
      </c>
      <c r="G36" s="1">
        <f t="shared" ref="G36:G37" si="2">+MONTH(I36)</f>
        <v>9</v>
      </c>
      <c r="H36" s="1">
        <v>2021</v>
      </c>
      <c r="I36" s="4">
        <v>44448</v>
      </c>
      <c r="J36" s="4"/>
      <c r="K36" s="1">
        <v>901177700</v>
      </c>
      <c r="L36" s="1" t="s">
        <v>60</v>
      </c>
      <c r="M36" s="1" t="s">
        <v>59</v>
      </c>
    </row>
    <row r="37" spans="1:13" hidden="1" outlineLevel="2" x14ac:dyDescent="0.35">
      <c r="A37" s="1">
        <v>70003447</v>
      </c>
      <c r="B37" s="1" t="s">
        <v>180</v>
      </c>
      <c r="C37" s="3">
        <v>131664</v>
      </c>
      <c r="D37" s="1">
        <v>16</v>
      </c>
      <c r="E37" s="1">
        <v>500130</v>
      </c>
      <c r="F37" s="1" t="s">
        <v>17</v>
      </c>
      <c r="G37" s="1">
        <f t="shared" si="2"/>
        <v>9</v>
      </c>
      <c r="H37" s="1">
        <v>2021</v>
      </c>
      <c r="I37" s="4">
        <v>44448</v>
      </c>
      <c r="J37" s="4"/>
      <c r="K37" s="1">
        <v>901177700</v>
      </c>
      <c r="L37" s="1" t="s">
        <v>60</v>
      </c>
      <c r="M37" s="1" t="s">
        <v>59</v>
      </c>
    </row>
    <row r="38" spans="1:13" outlineLevel="1" collapsed="1" x14ac:dyDescent="0.35">
      <c r="A38" s="30"/>
      <c r="B38" s="28" t="s">
        <v>303</v>
      </c>
      <c r="C38" s="32">
        <f>SUBTOTAL(9,C36:C37)</f>
        <v>340416</v>
      </c>
      <c r="D38" s="30"/>
      <c r="E38" s="30"/>
      <c r="F38" s="30"/>
      <c r="G38" s="30"/>
      <c r="H38" s="30"/>
      <c r="I38" s="31"/>
      <c r="J38" s="31"/>
      <c r="K38" s="30"/>
      <c r="L38" s="30"/>
      <c r="M38" s="30"/>
    </row>
    <row r="39" spans="1:13" hidden="1" outlineLevel="2" x14ac:dyDescent="0.35">
      <c r="A39" s="1">
        <v>70003433</v>
      </c>
      <c r="B39" s="1" t="s">
        <v>141</v>
      </c>
      <c r="C39" s="3">
        <v>120000</v>
      </c>
      <c r="D39" s="1">
        <v>2</v>
      </c>
      <c r="E39" s="1">
        <v>6004174</v>
      </c>
      <c r="F39" s="1" t="s">
        <v>155</v>
      </c>
      <c r="G39" s="1">
        <f>+MONTH(I39)</f>
        <v>8</v>
      </c>
      <c r="H39" s="1">
        <v>2021</v>
      </c>
      <c r="I39" s="4">
        <v>44420</v>
      </c>
      <c r="J39" s="4"/>
      <c r="K39" s="1">
        <v>890311323</v>
      </c>
      <c r="L39" s="1" t="s">
        <v>62</v>
      </c>
      <c r="M39" s="1" t="s">
        <v>61</v>
      </c>
    </row>
    <row r="40" spans="1:13" outlineLevel="1" collapsed="1" x14ac:dyDescent="0.35">
      <c r="A40" s="30"/>
      <c r="B40" s="28" t="s">
        <v>304</v>
      </c>
      <c r="C40" s="32">
        <f>SUBTOTAL(9,C39:C39)</f>
        <v>120000</v>
      </c>
      <c r="D40" s="30"/>
      <c r="E40" s="30"/>
      <c r="F40" s="30"/>
      <c r="G40" s="30"/>
      <c r="H40" s="30"/>
      <c r="I40" s="31"/>
      <c r="J40" s="31"/>
      <c r="K40" s="30"/>
      <c r="L40" s="30"/>
      <c r="M40" s="30"/>
    </row>
    <row r="41" spans="1:13" hidden="1" outlineLevel="2" x14ac:dyDescent="0.35">
      <c r="A41" s="1">
        <v>70003439</v>
      </c>
      <c r="B41" s="1" t="s">
        <v>176</v>
      </c>
      <c r="C41" s="3">
        <v>1364162</v>
      </c>
      <c r="D41" s="1">
        <v>14</v>
      </c>
      <c r="E41" s="1">
        <v>6021247</v>
      </c>
      <c r="F41" s="1" t="s">
        <v>177</v>
      </c>
      <c r="G41" s="1">
        <f t="shared" ref="G41:G42" si="3">+MONTH(I41)</f>
        <v>8</v>
      </c>
      <c r="H41" s="1">
        <v>2021</v>
      </c>
      <c r="I41" s="4">
        <v>44414</v>
      </c>
      <c r="J41" s="4"/>
      <c r="K41" s="1">
        <v>800082408</v>
      </c>
      <c r="L41" s="1" t="s">
        <v>64</v>
      </c>
      <c r="M41" s="1" t="s">
        <v>63</v>
      </c>
    </row>
    <row r="42" spans="1:13" hidden="1" outlineLevel="2" x14ac:dyDescent="0.35">
      <c r="A42" s="1">
        <v>70003439</v>
      </c>
      <c r="B42" s="1" t="s">
        <v>176</v>
      </c>
      <c r="C42" s="3">
        <v>10025511</v>
      </c>
      <c r="D42" s="1">
        <v>1</v>
      </c>
      <c r="E42" s="1">
        <v>500140</v>
      </c>
      <c r="F42" s="1" t="s">
        <v>127</v>
      </c>
      <c r="G42" s="1">
        <f t="shared" si="3"/>
        <v>9</v>
      </c>
      <c r="H42" s="1">
        <v>2021</v>
      </c>
      <c r="I42" s="4">
        <v>44455</v>
      </c>
      <c r="J42" s="4"/>
      <c r="K42" s="1">
        <v>900805406</v>
      </c>
      <c r="L42" s="1" t="s">
        <v>66</v>
      </c>
      <c r="M42" s="1" t="s">
        <v>65</v>
      </c>
    </row>
    <row r="43" spans="1:13" outlineLevel="1" collapsed="1" x14ac:dyDescent="0.35">
      <c r="A43" s="30"/>
      <c r="B43" s="28" t="s">
        <v>305</v>
      </c>
      <c r="C43" s="32">
        <f>SUBTOTAL(9,C41:C42)</f>
        <v>11389673</v>
      </c>
      <c r="D43" s="30"/>
      <c r="E43" s="30"/>
      <c r="F43" s="30"/>
      <c r="G43" s="30"/>
      <c r="H43" s="30"/>
      <c r="I43" s="31"/>
      <c r="J43" s="31"/>
      <c r="K43" s="30"/>
      <c r="L43" s="30"/>
      <c r="M43" s="30"/>
    </row>
    <row r="44" spans="1:13" hidden="1" outlineLevel="2" x14ac:dyDescent="0.35">
      <c r="A44" s="1">
        <v>70003428</v>
      </c>
      <c r="B44" s="1" t="s">
        <v>139</v>
      </c>
      <c r="C44" s="3">
        <v>15200001</v>
      </c>
      <c r="D44" s="1">
        <v>3</v>
      </c>
      <c r="E44" s="1">
        <v>500185</v>
      </c>
      <c r="F44" s="1" t="s">
        <v>140</v>
      </c>
      <c r="G44" s="1">
        <f>+MONTH(I44)</f>
        <v>8</v>
      </c>
      <c r="H44" s="1">
        <v>2021</v>
      </c>
      <c r="I44" s="4">
        <v>44420</v>
      </c>
      <c r="J44" s="4"/>
      <c r="K44" s="1">
        <v>800096617</v>
      </c>
      <c r="L44" s="1" t="s">
        <v>68</v>
      </c>
      <c r="M44" s="1" t="s">
        <v>67</v>
      </c>
    </row>
    <row r="45" spans="1:13" outlineLevel="1" collapsed="1" x14ac:dyDescent="0.35">
      <c r="A45" s="30"/>
      <c r="B45" s="28" t="s">
        <v>306</v>
      </c>
      <c r="C45" s="32">
        <f>SUBTOTAL(9,C44:C44)</f>
        <v>15200001</v>
      </c>
      <c r="D45" s="30"/>
      <c r="E45" s="30"/>
      <c r="F45" s="30"/>
      <c r="G45" s="30"/>
      <c r="H45" s="30"/>
      <c r="I45" s="31"/>
      <c r="J45" s="31"/>
      <c r="K45" s="30"/>
      <c r="L45" s="30"/>
      <c r="M45" s="30"/>
    </row>
    <row r="46" spans="1:13" hidden="1" outlineLevel="2" x14ac:dyDescent="0.35">
      <c r="A46" s="1">
        <v>70003446</v>
      </c>
      <c r="B46" s="1" t="s">
        <v>185</v>
      </c>
      <c r="C46" s="3">
        <v>2800000</v>
      </c>
      <c r="D46" s="1">
        <v>1</v>
      </c>
      <c r="E46" s="1">
        <v>500185</v>
      </c>
      <c r="F46" s="1" t="s">
        <v>140</v>
      </c>
      <c r="G46" s="1">
        <f>+MONTH(I46)</f>
        <v>9</v>
      </c>
      <c r="H46" s="1">
        <v>2021</v>
      </c>
      <c r="I46" s="4">
        <v>44461</v>
      </c>
      <c r="J46" s="4"/>
      <c r="K46" s="1">
        <v>800096617</v>
      </c>
      <c r="L46" s="1" t="s">
        <v>68</v>
      </c>
      <c r="M46" s="1" t="s">
        <v>69</v>
      </c>
    </row>
    <row r="47" spans="1:13" outlineLevel="1" collapsed="1" x14ac:dyDescent="0.35">
      <c r="A47" s="30"/>
      <c r="B47" s="28" t="s">
        <v>307</v>
      </c>
      <c r="C47" s="32">
        <f>SUBTOTAL(9,C46:C46)</f>
        <v>2800000</v>
      </c>
      <c r="D47" s="30"/>
      <c r="E47" s="30"/>
      <c r="F47" s="30"/>
      <c r="G47" s="30"/>
      <c r="H47" s="30"/>
      <c r="I47" s="31"/>
      <c r="J47" s="31"/>
      <c r="K47" s="30"/>
      <c r="L47" s="30"/>
      <c r="M47" s="30"/>
    </row>
    <row r="48" spans="1:13" hidden="1" outlineLevel="2" x14ac:dyDescent="0.35">
      <c r="A48" s="1">
        <v>70003437</v>
      </c>
      <c r="B48" s="1" t="s">
        <v>134</v>
      </c>
      <c r="C48" s="3">
        <v>550</v>
      </c>
      <c r="D48" s="1">
        <v>5</v>
      </c>
      <c r="E48" s="1">
        <v>6008852</v>
      </c>
      <c r="F48" s="1" t="s">
        <v>174</v>
      </c>
      <c r="G48" s="1">
        <f>+MONTH(I48)</f>
        <v>8</v>
      </c>
      <c r="H48" s="1">
        <v>2021</v>
      </c>
      <c r="I48" s="4">
        <v>44414</v>
      </c>
      <c r="J48" s="4"/>
      <c r="K48" s="1">
        <v>890308587</v>
      </c>
      <c r="L48" s="1" t="s">
        <v>34</v>
      </c>
      <c r="M48" s="1" t="s">
        <v>70</v>
      </c>
    </row>
    <row r="49" spans="1:13" outlineLevel="1" collapsed="1" x14ac:dyDescent="0.35">
      <c r="A49" s="30"/>
      <c r="B49" s="28" t="s">
        <v>298</v>
      </c>
      <c r="C49" s="32">
        <f>SUBTOTAL(9,C48:C48)</f>
        <v>550</v>
      </c>
      <c r="D49" s="30"/>
      <c r="E49" s="30"/>
      <c r="F49" s="30"/>
      <c r="G49" s="30"/>
      <c r="H49" s="30"/>
      <c r="I49" s="31"/>
      <c r="J49" s="31"/>
      <c r="K49" s="30"/>
      <c r="L49" s="30"/>
      <c r="M49" s="30"/>
    </row>
    <row r="50" spans="1:13" hidden="1" outlineLevel="2" x14ac:dyDescent="0.35">
      <c r="A50" s="1">
        <v>70003433</v>
      </c>
      <c r="B50" s="1" t="s">
        <v>141</v>
      </c>
      <c r="C50" s="3">
        <v>5952</v>
      </c>
      <c r="D50" s="1">
        <v>10</v>
      </c>
      <c r="E50" s="1">
        <v>6007431</v>
      </c>
      <c r="F50" s="1" t="s">
        <v>156</v>
      </c>
      <c r="G50" s="1">
        <f>+MONTH(I50)</f>
        <v>8</v>
      </c>
      <c r="H50" s="1">
        <v>2021</v>
      </c>
      <c r="I50" s="4">
        <v>44420</v>
      </c>
      <c r="J50" s="4"/>
      <c r="K50" s="1">
        <v>890308587</v>
      </c>
      <c r="L50" s="1" t="s">
        <v>34</v>
      </c>
      <c r="M50" s="1" t="s">
        <v>71</v>
      </c>
    </row>
    <row r="51" spans="1:13" outlineLevel="1" collapsed="1" x14ac:dyDescent="0.35">
      <c r="A51" s="30"/>
      <c r="B51" s="28" t="s">
        <v>304</v>
      </c>
      <c r="C51" s="32">
        <f>SUBTOTAL(9,C50:C50)</f>
        <v>5952</v>
      </c>
      <c r="D51" s="30"/>
      <c r="E51" s="30"/>
      <c r="F51" s="30"/>
      <c r="G51" s="30"/>
      <c r="H51" s="30"/>
      <c r="I51" s="31"/>
      <c r="J51" s="31"/>
      <c r="K51" s="30"/>
      <c r="L51" s="30"/>
      <c r="M51" s="30"/>
    </row>
    <row r="52" spans="1:13" hidden="1" outlineLevel="2" x14ac:dyDescent="0.35">
      <c r="A52" s="1">
        <v>70003437</v>
      </c>
      <c r="B52" s="1" t="s">
        <v>134</v>
      </c>
      <c r="C52" s="3">
        <v>30267</v>
      </c>
      <c r="D52" s="1">
        <v>4</v>
      </c>
      <c r="E52" s="1">
        <v>6000942</v>
      </c>
      <c r="F52" s="1" t="s">
        <v>15</v>
      </c>
      <c r="G52" s="1">
        <f t="shared" ref="G52:G57" si="4">+MONTH(I52)</f>
        <v>8</v>
      </c>
      <c r="H52" s="1">
        <v>2021</v>
      </c>
      <c r="I52" s="4">
        <v>44414</v>
      </c>
      <c r="J52" s="4"/>
      <c r="K52" s="1">
        <v>800121118</v>
      </c>
      <c r="L52" s="1" t="s">
        <v>21</v>
      </c>
      <c r="M52" s="1" t="s">
        <v>72</v>
      </c>
    </row>
    <row r="53" spans="1:13" hidden="1" outlineLevel="2" x14ac:dyDescent="0.35">
      <c r="A53" s="1">
        <v>70003437</v>
      </c>
      <c r="B53" s="1" t="s">
        <v>134</v>
      </c>
      <c r="C53" s="3">
        <v>1279500</v>
      </c>
      <c r="D53" s="1">
        <v>150</v>
      </c>
      <c r="E53" s="1">
        <v>6000792</v>
      </c>
      <c r="F53" s="1" t="s">
        <v>14</v>
      </c>
      <c r="G53" s="1">
        <f t="shared" si="4"/>
        <v>8</v>
      </c>
      <c r="H53" s="1">
        <v>2021</v>
      </c>
      <c r="I53" s="4">
        <v>44414</v>
      </c>
      <c r="J53" s="4"/>
      <c r="K53" s="1">
        <v>800121118</v>
      </c>
      <c r="L53" s="1" t="s">
        <v>21</v>
      </c>
      <c r="M53" s="1" t="s">
        <v>72</v>
      </c>
    </row>
    <row r="54" spans="1:13" hidden="1" outlineLevel="2" x14ac:dyDescent="0.35">
      <c r="A54" s="1">
        <v>70003437</v>
      </c>
      <c r="B54" s="1" t="s">
        <v>134</v>
      </c>
      <c r="C54" s="3">
        <v>183011</v>
      </c>
      <c r="D54" s="1">
        <v>6</v>
      </c>
      <c r="E54" s="1">
        <v>6000078</v>
      </c>
      <c r="F54" s="1" t="s">
        <v>160</v>
      </c>
      <c r="G54" s="1">
        <f t="shared" si="4"/>
        <v>8</v>
      </c>
      <c r="H54" s="1">
        <v>2021</v>
      </c>
      <c r="I54" s="4">
        <v>44418</v>
      </c>
      <c r="J54" s="4"/>
      <c r="K54" s="1">
        <v>800121118</v>
      </c>
      <c r="L54" s="1" t="s">
        <v>21</v>
      </c>
      <c r="M54" s="1" t="s">
        <v>72</v>
      </c>
    </row>
    <row r="55" spans="1:13" hidden="1" outlineLevel="2" x14ac:dyDescent="0.35">
      <c r="A55" s="1">
        <v>70003437</v>
      </c>
      <c r="B55" s="1" t="s">
        <v>134</v>
      </c>
      <c r="C55" s="3">
        <v>8920</v>
      </c>
      <c r="D55" s="1">
        <v>3</v>
      </c>
      <c r="E55" s="1">
        <v>6001049</v>
      </c>
      <c r="F55" s="1" t="s">
        <v>166</v>
      </c>
      <c r="G55" s="1">
        <f t="shared" si="4"/>
        <v>8</v>
      </c>
      <c r="H55" s="1">
        <v>2021</v>
      </c>
      <c r="I55" s="4">
        <v>44419</v>
      </c>
      <c r="J55" s="4"/>
      <c r="K55" s="1">
        <v>800121118</v>
      </c>
      <c r="L55" s="1" t="s">
        <v>21</v>
      </c>
      <c r="M55" s="1" t="s">
        <v>73</v>
      </c>
    </row>
    <row r="56" spans="1:13" hidden="1" outlineLevel="2" x14ac:dyDescent="0.35">
      <c r="A56" s="1">
        <v>70003437</v>
      </c>
      <c r="B56" s="1" t="s">
        <v>134</v>
      </c>
      <c r="C56" s="3">
        <v>7340</v>
      </c>
      <c r="D56" s="1">
        <v>2</v>
      </c>
      <c r="E56" s="1">
        <v>6001048</v>
      </c>
      <c r="F56" s="1" t="s">
        <v>165</v>
      </c>
      <c r="G56" s="1">
        <f t="shared" si="4"/>
        <v>8</v>
      </c>
      <c r="H56" s="1">
        <v>2021</v>
      </c>
      <c r="I56" s="4">
        <v>44419</v>
      </c>
      <c r="J56" s="4"/>
      <c r="K56" s="1">
        <v>800121118</v>
      </c>
      <c r="L56" s="1" t="s">
        <v>21</v>
      </c>
      <c r="M56" s="1" t="s">
        <v>73</v>
      </c>
    </row>
    <row r="57" spans="1:13" hidden="1" outlineLevel="2" x14ac:dyDescent="0.35">
      <c r="A57" s="1">
        <v>70003437</v>
      </c>
      <c r="B57" s="1" t="s">
        <v>134</v>
      </c>
      <c r="C57" s="3">
        <v>4081</v>
      </c>
      <c r="D57" s="1">
        <v>1</v>
      </c>
      <c r="E57" s="1">
        <v>6001052</v>
      </c>
      <c r="F57" s="1" t="s">
        <v>167</v>
      </c>
      <c r="G57" s="1">
        <f t="shared" si="4"/>
        <v>8</v>
      </c>
      <c r="H57" s="1">
        <v>2021</v>
      </c>
      <c r="I57" s="4">
        <v>44419</v>
      </c>
      <c r="J57" s="4"/>
      <c r="K57" s="1">
        <v>800121118</v>
      </c>
      <c r="L57" s="1" t="s">
        <v>21</v>
      </c>
      <c r="M57" s="1" t="s">
        <v>73</v>
      </c>
    </row>
    <row r="58" spans="1:13" outlineLevel="1" collapsed="1" x14ac:dyDescent="0.35">
      <c r="A58" s="30"/>
      <c r="B58" s="28" t="s">
        <v>298</v>
      </c>
      <c r="C58" s="32">
        <f>SUBTOTAL(9,C52:C57)</f>
        <v>1513119</v>
      </c>
      <c r="D58" s="30"/>
      <c r="E58" s="30"/>
      <c r="F58" s="30"/>
      <c r="G58" s="30"/>
      <c r="H58" s="30"/>
      <c r="I58" s="31"/>
      <c r="J58" s="31"/>
      <c r="K58" s="30"/>
      <c r="L58" s="30"/>
      <c r="M58" s="30"/>
    </row>
    <row r="59" spans="1:13" hidden="1" outlineLevel="2" x14ac:dyDescent="0.35">
      <c r="A59" s="1">
        <v>70003419</v>
      </c>
      <c r="B59" s="1" t="s">
        <v>135</v>
      </c>
      <c r="C59" s="3">
        <v>5600000</v>
      </c>
      <c r="D59" s="1">
        <v>8</v>
      </c>
      <c r="E59" s="1">
        <v>500209</v>
      </c>
      <c r="F59" s="1" t="s">
        <v>112</v>
      </c>
      <c r="G59" s="1">
        <f>+MONTH(I59)</f>
        <v>8</v>
      </c>
      <c r="H59" s="1">
        <v>2021</v>
      </c>
      <c r="I59" s="4">
        <v>44412</v>
      </c>
      <c r="J59" s="4"/>
      <c r="K59" s="1">
        <v>805013338</v>
      </c>
      <c r="L59" s="1" t="s">
        <v>75</v>
      </c>
      <c r="M59" s="1" t="s">
        <v>74</v>
      </c>
    </row>
    <row r="60" spans="1:13" outlineLevel="1" collapsed="1" x14ac:dyDescent="0.35">
      <c r="A60" s="30"/>
      <c r="B60" s="28" t="s">
        <v>308</v>
      </c>
      <c r="C60" s="32">
        <f>SUBTOTAL(9,C59:C59)</f>
        <v>5600000</v>
      </c>
      <c r="D60" s="30"/>
      <c r="E60" s="30"/>
      <c r="F60" s="30"/>
      <c r="G60" s="30"/>
      <c r="H60" s="30"/>
      <c r="I60" s="31"/>
      <c r="J60" s="31"/>
      <c r="K60" s="30"/>
      <c r="L60" s="30"/>
      <c r="M60" s="30"/>
    </row>
    <row r="61" spans="1:13" hidden="1" outlineLevel="2" x14ac:dyDescent="0.35">
      <c r="A61" s="1">
        <v>70003433</v>
      </c>
      <c r="B61" s="1" t="s">
        <v>141</v>
      </c>
      <c r="C61" s="3">
        <v>24640000</v>
      </c>
      <c r="D61" s="1">
        <v>1</v>
      </c>
      <c r="E61" s="1">
        <v>4503743</v>
      </c>
      <c r="F61" s="1" t="s">
        <v>142</v>
      </c>
      <c r="G61" s="1">
        <f>+MONTH(I61)</f>
        <v>8</v>
      </c>
      <c r="H61" s="1">
        <v>2021</v>
      </c>
      <c r="I61" s="4">
        <v>44427</v>
      </c>
      <c r="J61" s="4"/>
      <c r="K61" s="1">
        <v>890331634</v>
      </c>
      <c r="L61" s="1" t="s">
        <v>77</v>
      </c>
      <c r="M61" s="1" t="s">
        <v>76</v>
      </c>
    </row>
    <row r="62" spans="1:13" outlineLevel="1" collapsed="1" x14ac:dyDescent="0.35">
      <c r="A62" s="30"/>
      <c r="B62" s="28" t="s">
        <v>304</v>
      </c>
      <c r="C62" s="32">
        <f>SUBTOTAL(9,C61:C61)</f>
        <v>24640000</v>
      </c>
      <c r="D62" s="30"/>
      <c r="E62" s="30"/>
      <c r="F62" s="30"/>
      <c r="G62" s="30"/>
      <c r="H62" s="30"/>
      <c r="I62" s="31"/>
      <c r="J62" s="31"/>
      <c r="K62" s="30"/>
      <c r="L62" s="30"/>
      <c r="M62" s="30"/>
    </row>
    <row r="63" spans="1:13" hidden="1" outlineLevel="2" x14ac:dyDescent="0.35">
      <c r="A63" s="1">
        <v>70003426</v>
      </c>
      <c r="B63" s="1" t="s">
        <v>145</v>
      </c>
      <c r="C63" s="3">
        <v>1078000</v>
      </c>
      <c r="D63" s="1">
        <v>2</v>
      </c>
      <c r="E63" s="1">
        <v>6016024</v>
      </c>
      <c r="F63" s="1" t="s">
        <v>154</v>
      </c>
      <c r="G63" s="1">
        <f>+MONTH(I63)</f>
        <v>8</v>
      </c>
      <c r="H63" s="1">
        <v>2021</v>
      </c>
      <c r="I63" s="4">
        <v>44414</v>
      </c>
      <c r="J63" s="4"/>
      <c r="K63" s="1">
        <v>805027317</v>
      </c>
      <c r="L63" s="1" t="s">
        <v>79</v>
      </c>
      <c r="M63" s="1" t="s">
        <v>78</v>
      </c>
    </row>
    <row r="64" spans="1:13" outlineLevel="1" collapsed="1" x14ac:dyDescent="0.35">
      <c r="A64" s="30"/>
      <c r="B64" s="28" t="s">
        <v>300</v>
      </c>
      <c r="C64" s="32">
        <f>SUBTOTAL(9,C63:C63)</f>
        <v>1078000</v>
      </c>
      <c r="D64" s="30"/>
      <c r="E64" s="30"/>
      <c r="F64" s="30"/>
      <c r="G64" s="30"/>
      <c r="H64" s="30"/>
      <c r="I64" s="31"/>
      <c r="J64" s="31"/>
      <c r="K64" s="30"/>
      <c r="L64" s="30"/>
      <c r="M64" s="30"/>
    </row>
    <row r="65" spans="1:13" hidden="1" outlineLevel="2" x14ac:dyDescent="0.35">
      <c r="A65" s="1">
        <v>70003437</v>
      </c>
      <c r="B65" s="1" t="s">
        <v>134</v>
      </c>
      <c r="C65" s="3">
        <v>1218432</v>
      </c>
      <c r="D65" s="1">
        <v>96</v>
      </c>
      <c r="E65" s="1">
        <v>500121</v>
      </c>
      <c r="F65" s="1" t="s">
        <v>18</v>
      </c>
      <c r="G65" s="1">
        <f t="shared" ref="G65:G66" si="5">+MONTH(I65)</f>
        <v>8</v>
      </c>
      <c r="H65" s="1">
        <v>2021</v>
      </c>
      <c r="I65" s="4">
        <v>44439</v>
      </c>
      <c r="J65" s="4"/>
      <c r="K65" s="1">
        <v>900820157</v>
      </c>
      <c r="L65" s="1" t="s">
        <v>81</v>
      </c>
      <c r="M65" s="1" t="s">
        <v>80</v>
      </c>
    </row>
    <row r="66" spans="1:13" hidden="1" outlineLevel="2" x14ac:dyDescent="0.35">
      <c r="A66" s="1">
        <v>70003437</v>
      </c>
      <c r="B66" s="1" t="s">
        <v>134</v>
      </c>
      <c r="C66" s="3">
        <v>394992</v>
      </c>
      <c r="D66" s="1">
        <v>48</v>
      </c>
      <c r="E66" s="1">
        <v>500130</v>
      </c>
      <c r="F66" s="1" t="s">
        <v>17</v>
      </c>
      <c r="G66" s="1">
        <f t="shared" si="5"/>
        <v>8</v>
      </c>
      <c r="H66" s="1">
        <v>2021</v>
      </c>
      <c r="I66" s="4">
        <v>44439</v>
      </c>
      <c r="J66" s="4"/>
      <c r="K66" s="1">
        <v>900820157</v>
      </c>
      <c r="L66" s="1" t="s">
        <v>81</v>
      </c>
      <c r="M66" s="1" t="s">
        <v>80</v>
      </c>
    </row>
    <row r="67" spans="1:13" outlineLevel="1" collapsed="1" x14ac:dyDescent="0.35">
      <c r="A67" s="30"/>
      <c r="B67" s="28" t="s">
        <v>298</v>
      </c>
      <c r="C67" s="32">
        <f>SUBTOTAL(9,C65:C66)</f>
        <v>1613424</v>
      </c>
      <c r="D67" s="30"/>
      <c r="E67" s="30"/>
      <c r="F67" s="30"/>
      <c r="G67" s="30"/>
      <c r="H67" s="30"/>
      <c r="I67" s="31"/>
      <c r="J67" s="31"/>
      <c r="K67" s="30"/>
      <c r="L67" s="30"/>
      <c r="M67" s="30"/>
    </row>
    <row r="68" spans="1:13" hidden="1" outlineLevel="2" x14ac:dyDescent="0.35">
      <c r="A68" s="1">
        <v>40210653</v>
      </c>
      <c r="B68" s="1" t="s">
        <v>186</v>
      </c>
      <c r="C68" s="3">
        <v>23254825</v>
      </c>
      <c r="D68" s="1">
        <v>55</v>
      </c>
      <c r="E68" s="1">
        <v>4700476</v>
      </c>
      <c r="F68" s="1" t="s">
        <v>187</v>
      </c>
      <c r="G68" s="1">
        <f>+MONTH(I68)</f>
        <v>10</v>
      </c>
      <c r="H68" s="1">
        <v>2021</v>
      </c>
      <c r="I68" s="4">
        <v>44483</v>
      </c>
      <c r="J68" s="4"/>
      <c r="K68" s="1">
        <v>800066548</v>
      </c>
      <c r="L68" s="1" t="s">
        <v>83</v>
      </c>
      <c r="M68" s="1" t="s">
        <v>82</v>
      </c>
    </row>
    <row r="69" spans="1:13" outlineLevel="1" collapsed="1" x14ac:dyDescent="0.35">
      <c r="A69" s="30"/>
      <c r="B69" s="28" t="s">
        <v>309</v>
      </c>
      <c r="C69" s="32">
        <f>SUBTOTAL(9,C68:C68)</f>
        <v>23254825</v>
      </c>
      <c r="D69" s="30"/>
      <c r="E69" s="30"/>
      <c r="F69" s="30"/>
      <c r="G69" s="30"/>
      <c r="H69" s="30"/>
      <c r="I69" s="31"/>
      <c r="J69" s="31"/>
      <c r="K69" s="30"/>
      <c r="L69" s="30"/>
      <c r="M69" s="30"/>
    </row>
    <row r="70" spans="1:13" hidden="1" outlineLevel="2" x14ac:dyDescent="0.35">
      <c r="A70" s="1">
        <v>70003440</v>
      </c>
      <c r="B70" s="1" t="s">
        <v>143</v>
      </c>
      <c r="C70" s="3">
        <v>49800000</v>
      </c>
      <c r="D70" s="1">
        <v>1</v>
      </c>
      <c r="E70" s="1">
        <v>4500342</v>
      </c>
      <c r="F70" s="1" t="s">
        <v>144</v>
      </c>
      <c r="G70" s="1">
        <f>+MONTH(I70)</f>
        <v>8</v>
      </c>
      <c r="H70" s="1">
        <v>2021</v>
      </c>
      <c r="I70" s="4">
        <v>44418</v>
      </c>
      <c r="J70" s="4"/>
      <c r="K70" s="1">
        <v>890311407</v>
      </c>
      <c r="L70" s="1" t="s">
        <v>85</v>
      </c>
      <c r="M70" s="1" t="s">
        <v>84</v>
      </c>
    </row>
    <row r="71" spans="1:13" outlineLevel="1" collapsed="1" x14ac:dyDescent="0.35">
      <c r="A71" s="30"/>
      <c r="B71" s="28" t="s">
        <v>310</v>
      </c>
      <c r="C71" s="32">
        <f>SUBTOTAL(9,C70:C70)</f>
        <v>49800000</v>
      </c>
      <c r="D71" s="30"/>
      <c r="E71" s="30"/>
      <c r="F71" s="30"/>
      <c r="G71" s="30"/>
      <c r="H71" s="30"/>
      <c r="I71" s="31"/>
      <c r="J71" s="31"/>
      <c r="K71" s="30"/>
      <c r="L71" s="30"/>
      <c r="M71" s="30"/>
    </row>
    <row r="72" spans="1:13" hidden="1" outlineLevel="2" x14ac:dyDescent="0.35">
      <c r="A72" s="1">
        <v>70003409</v>
      </c>
      <c r="B72" s="1" t="s">
        <v>182</v>
      </c>
      <c r="C72" s="3">
        <v>12900000</v>
      </c>
      <c r="D72" s="1">
        <v>1</v>
      </c>
      <c r="E72" s="1">
        <v>500220</v>
      </c>
      <c r="F72" s="1" t="s">
        <v>107</v>
      </c>
      <c r="G72" s="1">
        <f>+MONTH(I72)</f>
        <v>9</v>
      </c>
      <c r="H72" s="1">
        <v>2021</v>
      </c>
      <c r="I72" s="4">
        <v>44442</v>
      </c>
      <c r="J72" s="4"/>
      <c r="K72" s="1">
        <v>890325159</v>
      </c>
      <c r="L72" s="1" t="s">
        <v>87</v>
      </c>
      <c r="M72" s="1" t="s">
        <v>86</v>
      </c>
    </row>
    <row r="73" spans="1:13" outlineLevel="1" collapsed="1" x14ac:dyDescent="0.35">
      <c r="A73" s="30"/>
      <c r="B73" s="28" t="s">
        <v>311</v>
      </c>
      <c r="C73" s="32">
        <f>SUBTOTAL(9,C72:C72)</f>
        <v>12900000</v>
      </c>
      <c r="D73" s="30"/>
      <c r="E73" s="30"/>
      <c r="F73" s="30"/>
      <c r="G73" s="30"/>
      <c r="H73" s="30"/>
      <c r="I73" s="31"/>
      <c r="J73" s="31"/>
      <c r="K73" s="30"/>
      <c r="L73" s="30"/>
      <c r="M73" s="30"/>
    </row>
    <row r="74" spans="1:13" hidden="1" outlineLevel="2" x14ac:dyDescent="0.35">
      <c r="A74" s="1">
        <v>70003445</v>
      </c>
      <c r="B74" s="1" t="s">
        <v>183</v>
      </c>
      <c r="C74" s="3">
        <v>715500</v>
      </c>
      <c r="D74" s="1">
        <v>1</v>
      </c>
      <c r="E74" s="1">
        <v>500791</v>
      </c>
      <c r="F74" s="1" t="s">
        <v>184</v>
      </c>
      <c r="G74" s="1">
        <f>+MONTH(I74)</f>
        <v>9</v>
      </c>
      <c r="H74" s="1">
        <v>2021</v>
      </c>
      <c r="I74" s="4">
        <v>44454</v>
      </c>
      <c r="J74" s="4"/>
      <c r="K74" s="1">
        <v>890325159</v>
      </c>
      <c r="L74" s="1" t="s">
        <v>87</v>
      </c>
      <c r="M74" s="1" t="s">
        <v>88</v>
      </c>
    </row>
    <row r="75" spans="1:13" outlineLevel="1" collapsed="1" x14ac:dyDescent="0.35">
      <c r="A75" s="30"/>
      <c r="B75" s="28" t="s">
        <v>312</v>
      </c>
      <c r="C75" s="32">
        <f>SUBTOTAL(9,C74:C74)</f>
        <v>715500</v>
      </c>
      <c r="D75" s="30"/>
      <c r="E75" s="30"/>
      <c r="F75" s="30"/>
      <c r="G75" s="30"/>
      <c r="H75" s="30"/>
      <c r="I75" s="31"/>
      <c r="J75" s="31"/>
      <c r="K75" s="30"/>
      <c r="L75" s="30"/>
      <c r="M75" s="30"/>
    </row>
    <row r="76" spans="1:13" x14ac:dyDescent="0.35">
      <c r="A76" s="33"/>
      <c r="B76" s="34" t="s">
        <v>297</v>
      </c>
      <c r="C76" s="36">
        <f>SUBTOTAL(9,C2:C74)</f>
        <v>180449170</v>
      </c>
      <c r="D76" s="33"/>
      <c r="E76" s="33"/>
      <c r="F76" s="33"/>
      <c r="G76" s="33"/>
      <c r="H76" s="33"/>
      <c r="I76" s="35"/>
      <c r="J76" s="35"/>
      <c r="K76" s="33"/>
      <c r="L76" s="33"/>
    </row>
    <row r="78" spans="1:13" x14ac:dyDescent="0.35">
      <c r="B78" s="25" t="s">
        <v>1</v>
      </c>
      <c r="C78" s="26">
        <v>33184619</v>
      </c>
      <c r="I78" s="25"/>
      <c r="J78" s="25"/>
    </row>
    <row r="79" spans="1:13" x14ac:dyDescent="0.35">
      <c r="B79" s="25" t="s">
        <v>313</v>
      </c>
      <c r="C79" s="26">
        <v>4439711</v>
      </c>
      <c r="I79" s="25"/>
      <c r="J79" s="25"/>
    </row>
    <row r="81" spans="2:3" x14ac:dyDescent="0.35">
      <c r="B81" s="25" t="s">
        <v>320</v>
      </c>
      <c r="C81" s="9">
        <f>+C76+C78+C79</f>
        <v>218073500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94BA5-19FF-4123-BA24-B6FDDADB2D04}">
  <dimension ref="A1:M150"/>
  <sheetViews>
    <sheetView showGridLines="0" tabSelected="1" topLeftCell="B1" workbookViewId="0">
      <selection activeCell="M137" sqref="B137:M137"/>
    </sheetView>
  </sheetViews>
  <sheetFormatPr baseColWidth="10" defaultColWidth="11.453125" defaultRowHeight="14.5" outlineLevelRow="2" x14ac:dyDescent="0.35"/>
  <cols>
    <col min="1" max="1" width="11.453125" customWidth="1"/>
    <col min="2" max="2" width="50.26953125" bestFit="1" customWidth="1"/>
    <col min="3" max="3" width="14.7265625" style="23" customWidth="1"/>
    <col min="5" max="5" width="15.1796875" bestFit="1" customWidth="1"/>
    <col min="6" max="6" width="45" bestFit="1" customWidth="1"/>
    <col min="9" max="10" width="11.453125" customWidth="1"/>
    <col min="12" max="12" width="34.54296875" bestFit="1" customWidth="1"/>
    <col min="13" max="13" width="13.453125" bestFit="1" customWidth="1"/>
  </cols>
  <sheetData>
    <row r="1" spans="1:13" s="2" customFormat="1" ht="29" x14ac:dyDescent="0.35">
      <c r="A1" s="11" t="s">
        <v>0</v>
      </c>
      <c r="B1" s="11" t="s">
        <v>188</v>
      </c>
      <c r="C1" s="20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2" t="s">
        <v>8</v>
      </c>
      <c r="J1" s="11" t="s">
        <v>89</v>
      </c>
      <c r="K1" s="11" t="s">
        <v>314</v>
      </c>
      <c r="L1" s="19" t="s">
        <v>315</v>
      </c>
      <c r="M1" s="19" t="s">
        <v>316</v>
      </c>
    </row>
    <row r="2" spans="1:13" hidden="1" outlineLevel="2" x14ac:dyDescent="0.35">
      <c r="A2" s="2">
        <v>1009687</v>
      </c>
      <c r="B2" s="2" t="s">
        <v>189</v>
      </c>
      <c r="C2" s="21">
        <v>1035434</v>
      </c>
      <c r="D2" s="2">
        <v>0</v>
      </c>
      <c r="E2" s="17">
        <v>151133</v>
      </c>
      <c r="F2" s="2" t="s">
        <v>190</v>
      </c>
      <c r="G2" s="2">
        <v>1</v>
      </c>
      <c r="H2" s="2">
        <v>2022</v>
      </c>
      <c r="I2" s="14">
        <v>44596</v>
      </c>
      <c r="J2" s="2" t="s">
        <v>9</v>
      </c>
      <c r="K2" s="2"/>
    </row>
    <row r="3" spans="1:13" hidden="1" outlineLevel="2" x14ac:dyDescent="0.35">
      <c r="A3" s="2">
        <v>1009687</v>
      </c>
      <c r="B3" s="2" t="s">
        <v>189</v>
      </c>
      <c r="C3" s="21">
        <v>234881</v>
      </c>
      <c r="D3" s="2">
        <v>0</v>
      </c>
      <c r="E3" s="17">
        <v>151158</v>
      </c>
      <c r="F3" s="2" t="s">
        <v>191</v>
      </c>
      <c r="G3" s="2">
        <v>1</v>
      </c>
      <c r="H3" s="2">
        <v>2022</v>
      </c>
      <c r="I3" s="14">
        <v>44596</v>
      </c>
      <c r="J3" s="2" t="s">
        <v>9</v>
      </c>
    </row>
    <row r="4" spans="1:13" outlineLevel="1" collapsed="1" x14ac:dyDescent="0.35">
      <c r="A4" s="39"/>
      <c r="B4" s="27" t="s">
        <v>281</v>
      </c>
      <c r="C4" s="40">
        <f>SUBTOTAL(9,C2:C3)</f>
        <v>1270315</v>
      </c>
      <c r="D4" s="39"/>
      <c r="E4" s="41"/>
      <c r="F4" s="39"/>
      <c r="G4" s="39"/>
      <c r="H4" s="39"/>
      <c r="I4" s="42"/>
      <c r="J4" s="39"/>
      <c r="K4" s="43"/>
      <c r="L4" s="43"/>
      <c r="M4" s="43"/>
    </row>
    <row r="5" spans="1:13" hidden="1" outlineLevel="2" x14ac:dyDescent="0.35">
      <c r="A5" s="2">
        <v>70003556</v>
      </c>
      <c r="B5" s="2" t="s">
        <v>198</v>
      </c>
      <c r="C5" s="21">
        <v>976260</v>
      </c>
      <c r="D5" s="2">
        <v>1</v>
      </c>
      <c r="E5" s="2">
        <v>6015931</v>
      </c>
      <c r="F5" s="2" t="s">
        <v>199</v>
      </c>
      <c r="G5" s="2">
        <v>1</v>
      </c>
      <c r="H5" s="2">
        <v>2022</v>
      </c>
      <c r="I5" s="14">
        <v>44585</v>
      </c>
      <c r="J5" s="2" t="s">
        <v>96</v>
      </c>
      <c r="K5">
        <v>900499032</v>
      </c>
      <c r="L5" t="s">
        <v>36</v>
      </c>
      <c r="M5" t="s">
        <v>270</v>
      </c>
    </row>
    <row r="6" spans="1:13" outlineLevel="1" collapsed="1" x14ac:dyDescent="0.35">
      <c r="A6" s="39"/>
      <c r="B6" s="27" t="s">
        <v>282</v>
      </c>
      <c r="C6" s="40">
        <f>SUBTOTAL(9,C5:C5)</f>
        <v>976260</v>
      </c>
      <c r="D6" s="39"/>
      <c r="E6" s="39"/>
      <c r="F6" s="39"/>
      <c r="G6" s="39"/>
      <c r="H6" s="39"/>
      <c r="I6" s="42"/>
      <c r="J6" s="39"/>
      <c r="K6" s="43"/>
      <c r="L6" s="43"/>
      <c r="M6" s="43"/>
    </row>
    <row r="7" spans="1:13" hidden="1" outlineLevel="2" x14ac:dyDescent="0.35">
      <c r="A7" s="1">
        <v>70003557</v>
      </c>
      <c r="B7" s="10" t="s">
        <v>125</v>
      </c>
      <c r="C7" s="8">
        <v>10070000</v>
      </c>
      <c r="D7" s="1">
        <v>1</v>
      </c>
      <c r="E7" s="1">
        <v>500220</v>
      </c>
      <c r="F7" s="1" t="s">
        <v>107</v>
      </c>
      <c r="G7" s="1">
        <v>2</v>
      </c>
      <c r="H7" s="1">
        <v>2022</v>
      </c>
      <c r="I7" s="4">
        <v>44616</v>
      </c>
      <c r="J7" s="1"/>
      <c r="K7" s="1">
        <v>800147501</v>
      </c>
      <c r="L7" s="1" t="s">
        <v>130</v>
      </c>
      <c r="M7" s="1" t="s">
        <v>129</v>
      </c>
    </row>
    <row r="8" spans="1:13" outlineLevel="1" collapsed="1" x14ac:dyDescent="0.35">
      <c r="A8" s="30"/>
      <c r="B8" s="29" t="s">
        <v>283</v>
      </c>
      <c r="C8" s="44">
        <f>SUBTOTAL(9,C7:C7)</f>
        <v>10070000</v>
      </c>
      <c r="D8" s="30"/>
      <c r="E8" s="30"/>
      <c r="F8" s="30"/>
      <c r="G8" s="30"/>
      <c r="H8" s="30"/>
      <c r="I8" s="31"/>
      <c r="J8" s="30"/>
      <c r="K8" s="30"/>
      <c r="L8" s="30"/>
      <c r="M8" s="30"/>
    </row>
    <row r="9" spans="1:13" hidden="1" outlineLevel="2" x14ac:dyDescent="0.35">
      <c r="A9" s="1">
        <v>70003559</v>
      </c>
      <c r="B9" s="10" t="s">
        <v>126</v>
      </c>
      <c r="C9" s="7">
        <v>53695045</v>
      </c>
      <c r="D9" s="1">
        <v>1</v>
      </c>
      <c r="E9" s="1">
        <v>500140</v>
      </c>
      <c r="F9" s="1" t="s">
        <v>127</v>
      </c>
      <c r="G9" s="1">
        <v>2</v>
      </c>
      <c r="H9" s="1">
        <v>2022</v>
      </c>
      <c r="I9" s="4">
        <v>44620</v>
      </c>
      <c r="J9" s="1"/>
      <c r="K9" s="1">
        <v>900805406</v>
      </c>
      <c r="L9" s="1" t="s">
        <v>132</v>
      </c>
      <c r="M9" s="1" t="s">
        <v>133</v>
      </c>
    </row>
    <row r="10" spans="1:13" outlineLevel="1" collapsed="1" x14ac:dyDescent="0.35">
      <c r="A10" s="30"/>
      <c r="B10" s="29" t="s">
        <v>284</v>
      </c>
      <c r="C10" s="45">
        <f>SUBTOTAL(9,C9:C9)</f>
        <v>53695045</v>
      </c>
      <c r="D10" s="30"/>
      <c r="E10" s="30"/>
      <c r="F10" s="30"/>
      <c r="G10" s="30"/>
      <c r="H10" s="30"/>
      <c r="I10" s="31"/>
      <c r="J10" s="30"/>
      <c r="K10" s="30"/>
      <c r="L10" s="30"/>
      <c r="M10" s="30"/>
    </row>
    <row r="11" spans="1:13" hidden="1" outlineLevel="2" x14ac:dyDescent="0.35">
      <c r="A11" s="2">
        <v>70003561</v>
      </c>
      <c r="B11" s="2" t="s">
        <v>192</v>
      </c>
      <c r="C11" s="21">
        <v>4879000</v>
      </c>
      <c r="D11" s="2">
        <v>1</v>
      </c>
      <c r="E11" s="2">
        <v>500185</v>
      </c>
      <c r="F11" s="2" t="s">
        <v>140</v>
      </c>
      <c r="G11" s="2">
        <v>1</v>
      </c>
      <c r="H11" s="2">
        <v>2022</v>
      </c>
      <c r="I11" s="14">
        <v>44586</v>
      </c>
      <c r="J11" s="2" t="s">
        <v>96</v>
      </c>
      <c r="K11">
        <v>900433773</v>
      </c>
      <c r="L11" t="s">
        <v>240</v>
      </c>
      <c r="M11" t="s">
        <v>241</v>
      </c>
    </row>
    <row r="12" spans="1:13" hidden="1" outlineLevel="2" x14ac:dyDescent="0.35">
      <c r="A12" s="2">
        <v>70003561</v>
      </c>
      <c r="B12" s="2" t="s">
        <v>192</v>
      </c>
      <c r="C12" s="21">
        <v>29972025</v>
      </c>
      <c r="D12" s="2">
        <v>1</v>
      </c>
      <c r="E12" s="2">
        <v>6006650</v>
      </c>
      <c r="F12" s="2" t="s">
        <v>200</v>
      </c>
      <c r="G12" s="2">
        <v>1</v>
      </c>
      <c r="H12" s="2">
        <v>2022</v>
      </c>
      <c r="I12" s="14">
        <v>44576</v>
      </c>
      <c r="J12" s="2" t="s">
        <v>164</v>
      </c>
      <c r="K12">
        <v>890325159</v>
      </c>
      <c r="L12" t="s">
        <v>87</v>
      </c>
      <c r="M12" t="s">
        <v>256</v>
      </c>
    </row>
    <row r="13" spans="1:13" outlineLevel="1" collapsed="1" x14ac:dyDescent="0.35">
      <c r="A13" s="39"/>
      <c r="B13" s="27" t="s">
        <v>285</v>
      </c>
      <c r="C13" s="40">
        <f>SUBTOTAL(9,C11:C12)</f>
        <v>34851025</v>
      </c>
      <c r="D13" s="39"/>
      <c r="E13" s="39"/>
      <c r="F13" s="39"/>
      <c r="G13" s="39"/>
      <c r="H13" s="39"/>
      <c r="I13" s="42"/>
      <c r="J13" s="39"/>
      <c r="K13" s="43"/>
      <c r="L13" s="43"/>
      <c r="M13" s="43"/>
    </row>
    <row r="14" spans="1:13" hidden="1" outlineLevel="2" x14ac:dyDescent="0.35">
      <c r="A14" s="2">
        <v>70003589</v>
      </c>
      <c r="B14" s="2" t="s">
        <v>193</v>
      </c>
      <c r="C14" s="21">
        <v>23000000</v>
      </c>
      <c r="D14" s="2">
        <v>1</v>
      </c>
      <c r="E14" s="2">
        <v>4500342</v>
      </c>
      <c r="F14" s="2" t="s">
        <v>144</v>
      </c>
      <c r="G14" s="2">
        <v>1</v>
      </c>
      <c r="H14" s="2">
        <v>2022</v>
      </c>
      <c r="I14" s="14">
        <v>44568</v>
      </c>
      <c r="J14" s="2" t="s">
        <v>96</v>
      </c>
      <c r="K14">
        <v>890311407</v>
      </c>
      <c r="L14" t="s">
        <v>85</v>
      </c>
      <c r="M14" s="2" t="s">
        <v>242</v>
      </c>
    </row>
    <row r="15" spans="1:13" outlineLevel="1" collapsed="1" x14ac:dyDescent="0.35">
      <c r="A15" s="39"/>
      <c r="B15" s="27" t="s">
        <v>286</v>
      </c>
      <c r="C15" s="40">
        <f>SUBTOTAL(9,C14:C14)</f>
        <v>23000000</v>
      </c>
      <c r="D15" s="39"/>
      <c r="E15" s="39"/>
      <c r="F15" s="39"/>
      <c r="G15" s="39"/>
      <c r="H15" s="39"/>
      <c r="I15" s="42"/>
      <c r="J15" s="39"/>
      <c r="K15" s="43"/>
      <c r="L15" s="43"/>
      <c r="M15" s="39"/>
    </row>
    <row r="16" spans="1:13" hidden="1" outlineLevel="2" x14ac:dyDescent="0.35">
      <c r="A16" s="2">
        <v>70003592</v>
      </c>
      <c r="B16" s="2" t="s">
        <v>119</v>
      </c>
      <c r="C16" s="21">
        <v>31569</v>
      </c>
      <c r="D16" s="2">
        <v>2</v>
      </c>
      <c r="E16" s="2">
        <v>6000080</v>
      </c>
      <c r="F16" s="2" t="s">
        <v>161</v>
      </c>
      <c r="G16" s="2">
        <v>1</v>
      </c>
      <c r="H16" s="2">
        <v>2022</v>
      </c>
      <c r="I16" s="14">
        <v>44569</v>
      </c>
      <c r="J16" s="2" t="s">
        <v>96</v>
      </c>
      <c r="K16">
        <v>901119356</v>
      </c>
      <c r="L16" t="s">
        <v>23</v>
      </c>
      <c r="M16" t="s">
        <v>250</v>
      </c>
    </row>
    <row r="17" spans="1:13" hidden="1" outlineLevel="2" x14ac:dyDescent="0.35">
      <c r="A17" s="15">
        <v>70003592</v>
      </c>
      <c r="B17" s="15" t="s">
        <v>119</v>
      </c>
      <c r="C17" s="22">
        <v>104145</v>
      </c>
      <c r="D17" s="15">
        <v>15</v>
      </c>
      <c r="E17" s="15">
        <v>6001756</v>
      </c>
      <c r="F17" s="15" t="s">
        <v>213</v>
      </c>
      <c r="G17" s="2">
        <v>1</v>
      </c>
      <c r="H17" s="2">
        <v>2022</v>
      </c>
      <c r="I17" s="16">
        <v>44592</v>
      </c>
      <c r="J17" s="15" t="s">
        <v>96</v>
      </c>
      <c r="K17">
        <v>860062958</v>
      </c>
      <c r="L17" t="s">
        <v>33</v>
      </c>
      <c r="M17" t="s">
        <v>252</v>
      </c>
    </row>
    <row r="18" spans="1:13" hidden="1" outlineLevel="2" x14ac:dyDescent="0.35">
      <c r="A18" s="2">
        <v>70003592</v>
      </c>
      <c r="B18" s="2" t="s">
        <v>119</v>
      </c>
      <c r="C18" s="21">
        <v>1683980</v>
      </c>
      <c r="D18" s="2">
        <v>4</v>
      </c>
      <c r="E18" s="2">
        <v>6004111</v>
      </c>
      <c r="F18" s="2" t="s">
        <v>214</v>
      </c>
      <c r="G18" s="2">
        <v>1</v>
      </c>
      <c r="H18" s="2">
        <v>2022</v>
      </c>
      <c r="I18" s="14">
        <v>44580</v>
      </c>
      <c r="J18" s="2" t="s">
        <v>96</v>
      </c>
      <c r="K18">
        <v>890320412</v>
      </c>
      <c r="L18" t="s">
        <v>254</v>
      </c>
      <c r="M18" t="s">
        <v>253</v>
      </c>
    </row>
    <row r="19" spans="1:13" hidden="1" outlineLevel="2" x14ac:dyDescent="0.35">
      <c r="A19" s="18">
        <v>70003592</v>
      </c>
      <c r="B19" s="2" t="s">
        <v>119</v>
      </c>
      <c r="C19" s="21">
        <v>9855040</v>
      </c>
      <c r="D19" s="2">
        <v>32</v>
      </c>
      <c r="E19" s="2">
        <v>6004382</v>
      </c>
      <c r="F19" s="2" t="s">
        <v>215</v>
      </c>
      <c r="G19" s="2">
        <v>1</v>
      </c>
      <c r="H19" s="2">
        <v>2022</v>
      </c>
      <c r="I19" s="14">
        <v>44580</v>
      </c>
      <c r="J19" s="2" t="s">
        <v>96</v>
      </c>
      <c r="K19">
        <v>890320412</v>
      </c>
      <c r="L19" t="s">
        <v>254</v>
      </c>
      <c r="M19" t="s">
        <v>255</v>
      </c>
    </row>
    <row r="20" spans="1:13" hidden="1" outlineLevel="2" x14ac:dyDescent="0.35">
      <c r="A20" s="2">
        <v>70003592</v>
      </c>
      <c r="B20" s="2" t="s">
        <v>119</v>
      </c>
      <c r="C20" s="21">
        <v>47289</v>
      </c>
      <c r="D20" s="2">
        <v>5</v>
      </c>
      <c r="E20" s="2">
        <v>6008196</v>
      </c>
      <c r="F20" s="2" t="s">
        <v>11</v>
      </c>
      <c r="G20" s="2">
        <v>1</v>
      </c>
      <c r="H20" s="2">
        <v>2022</v>
      </c>
      <c r="I20" s="14">
        <v>44565</v>
      </c>
      <c r="J20" s="2" t="s">
        <v>93</v>
      </c>
      <c r="K20">
        <v>890308587</v>
      </c>
      <c r="L20" t="s">
        <v>34</v>
      </c>
      <c r="M20" t="s">
        <v>257</v>
      </c>
    </row>
    <row r="21" spans="1:13" hidden="1" outlineLevel="2" x14ac:dyDescent="0.35">
      <c r="A21" s="2">
        <v>70003592</v>
      </c>
      <c r="B21" s="2" t="s">
        <v>119</v>
      </c>
      <c r="C21" s="21">
        <v>47492</v>
      </c>
      <c r="D21" s="2">
        <v>5</v>
      </c>
      <c r="E21" s="2">
        <v>6008205</v>
      </c>
      <c r="F21" s="2" t="s">
        <v>12</v>
      </c>
      <c r="G21" s="2">
        <v>1</v>
      </c>
      <c r="H21" s="2">
        <v>2022</v>
      </c>
      <c r="I21" s="14">
        <v>44565</v>
      </c>
      <c r="J21" s="2" t="s">
        <v>93</v>
      </c>
      <c r="K21">
        <v>890308587</v>
      </c>
      <c r="L21" t="s">
        <v>34</v>
      </c>
      <c r="M21" t="s">
        <v>259</v>
      </c>
    </row>
    <row r="22" spans="1:13" hidden="1" outlineLevel="2" x14ac:dyDescent="0.35">
      <c r="A22" s="2">
        <v>70003592</v>
      </c>
      <c r="B22" s="2" t="s">
        <v>119</v>
      </c>
      <c r="C22" s="21">
        <v>560</v>
      </c>
      <c r="D22" s="2">
        <v>40</v>
      </c>
      <c r="E22" s="2">
        <v>6008631</v>
      </c>
      <c r="F22" s="2" t="s">
        <v>216</v>
      </c>
      <c r="G22" s="2">
        <v>1</v>
      </c>
      <c r="H22" s="2">
        <v>2022</v>
      </c>
      <c r="I22" s="14">
        <v>44592</v>
      </c>
      <c r="J22" s="2" t="s">
        <v>96</v>
      </c>
      <c r="K22">
        <v>800112440</v>
      </c>
      <c r="L22" t="s">
        <v>261</v>
      </c>
      <c r="M22" t="s">
        <v>260</v>
      </c>
    </row>
    <row r="23" spans="1:13" hidden="1" outlineLevel="2" x14ac:dyDescent="0.35">
      <c r="A23" s="2">
        <v>70003592</v>
      </c>
      <c r="B23" s="2" t="s">
        <v>119</v>
      </c>
      <c r="C23" s="21">
        <v>7200</v>
      </c>
      <c r="D23" s="2">
        <v>60</v>
      </c>
      <c r="E23" s="2">
        <v>6008633</v>
      </c>
      <c r="F23" s="2" t="s">
        <v>217</v>
      </c>
      <c r="G23" s="2">
        <v>1</v>
      </c>
      <c r="H23" s="2">
        <v>2022</v>
      </c>
      <c r="I23" s="14">
        <v>44567</v>
      </c>
      <c r="J23" s="2" t="s">
        <v>96</v>
      </c>
      <c r="K23">
        <v>890308587</v>
      </c>
      <c r="L23" t="s">
        <v>34</v>
      </c>
      <c r="M23" t="s">
        <v>262</v>
      </c>
    </row>
    <row r="24" spans="1:13" hidden="1" outlineLevel="2" x14ac:dyDescent="0.35">
      <c r="A24" s="2">
        <v>70003592</v>
      </c>
      <c r="B24" s="2" t="s">
        <v>119</v>
      </c>
      <c r="C24" s="21">
        <v>620</v>
      </c>
      <c r="D24" s="2">
        <v>20</v>
      </c>
      <c r="E24" s="2">
        <v>6008669</v>
      </c>
      <c r="F24" s="2" t="s">
        <v>218</v>
      </c>
      <c r="G24" s="2">
        <v>1</v>
      </c>
      <c r="H24" s="2">
        <v>2022</v>
      </c>
      <c r="I24" s="14">
        <v>44592</v>
      </c>
      <c r="J24" s="2" t="s">
        <v>96</v>
      </c>
      <c r="K24">
        <v>890308587</v>
      </c>
      <c r="L24" t="s">
        <v>34</v>
      </c>
      <c r="M24" t="s">
        <v>262</v>
      </c>
    </row>
    <row r="25" spans="1:13" hidden="1" outlineLevel="2" x14ac:dyDescent="0.35">
      <c r="A25" s="2">
        <v>70003592</v>
      </c>
      <c r="B25" s="2" t="s">
        <v>119</v>
      </c>
      <c r="C25" s="21">
        <v>3786</v>
      </c>
      <c r="D25" s="2">
        <v>60</v>
      </c>
      <c r="E25" s="2">
        <v>6008671</v>
      </c>
      <c r="F25" s="2" t="s">
        <v>219</v>
      </c>
      <c r="G25" s="2">
        <v>1</v>
      </c>
      <c r="H25" s="2">
        <v>2022</v>
      </c>
      <c r="I25" s="14">
        <v>44567</v>
      </c>
      <c r="J25" s="2" t="s">
        <v>96</v>
      </c>
      <c r="K25">
        <v>890308587</v>
      </c>
      <c r="L25" t="s">
        <v>34</v>
      </c>
      <c r="M25" t="s">
        <v>263</v>
      </c>
    </row>
    <row r="26" spans="1:13" hidden="1" outlineLevel="2" x14ac:dyDescent="0.35">
      <c r="A26" s="2">
        <v>70003592</v>
      </c>
      <c r="B26" s="2" t="s">
        <v>119</v>
      </c>
      <c r="C26" s="21">
        <v>29111</v>
      </c>
      <c r="D26" s="2">
        <v>50</v>
      </c>
      <c r="E26" s="2">
        <v>6008894</v>
      </c>
      <c r="F26" s="2" t="s">
        <v>220</v>
      </c>
      <c r="G26" s="2">
        <v>1</v>
      </c>
      <c r="H26" s="2">
        <v>2022</v>
      </c>
      <c r="I26" s="14">
        <v>44575</v>
      </c>
      <c r="J26" s="2" t="s">
        <v>96</v>
      </c>
      <c r="K26">
        <v>901257273</v>
      </c>
      <c r="L26" t="s">
        <v>265</v>
      </c>
      <c r="M26" t="s">
        <v>268</v>
      </c>
    </row>
    <row r="27" spans="1:13" hidden="1" outlineLevel="2" x14ac:dyDescent="0.35">
      <c r="A27" s="2">
        <v>70003592</v>
      </c>
      <c r="B27" s="2" t="s">
        <v>119</v>
      </c>
      <c r="C27" s="21">
        <v>30000</v>
      </c>
      <c r="D27" s="2">
        <v>100</v>
      </c>
      <c r="E27" s="2">
        <v>6008896</v>
      </c>
      <c r="F27" s="2" t="s">
        <v>221</v>
      </c>
      <c r="G27" s="2">
        <v>1</v>
      </c>
      <c r="H27" s="2">
        <v>2022</v>
      </c>
      <c r="I27" s="14">
        <v>44575</v>
      </c>
      <c r="J27" s="2" t="s">
        <v>96</v>
      </c>
      <c r="K27">
        <v>901257273</v>
      </c>
      <c r="L27" t="s">
        <v>265</v>
      </c>
      <c r="M27" t="s">
        <v>268</v>
      </c>
    </row>
    <row r="28" spans="1:13" hidden="1" outlineLevel="2" x14ac:dyDescent="0.35">
      <c r="A28" s="2">
        <v>70003592</v>
      </c>
      <c r="B28" s="2" t="s">
        <v>119</v>
      </c>
      <c r="C28" s="21">
        <v>19011</v>
      </c>
      <c r="D28" s="2">
        <v>60</v>
      </c>
      <c r="E28" s="2">
        <v>6010529</v>
      </c>
      <c r="F28" s="2" t="s">
        <v>222</v>
      </c>
      <c r="G28" s="2">
        <v>1</v>
      </c>
      <c r="H28" s="2">
        <v>2022</v>
      </c>
      <c r="I28" s="14">
        <v>44567</v>
      </c>
      <c r="J28" s="2" t="s">
        <v>96</v>
      </c>
      <c r="K28">
        <v>890308587</v>
      </c>
      <c r="L28" t="s">
        <v>34</v>
      </c>
      <c r="M28" t="s">
        <v>269</v>
      </c>
    </row>
    <row r="29" spans="1:13" hidden="1" outlineLevel="2" x14ac:dyDescent="0.35">
      <c r="A29" s="2">
        <v>70003592</v>
      </c>
      <c r="B29" s="2" t="s">
        <v>119</v>
      </c>
      <c r="C29" s="21">
        <v>227871</v>
      </c>
      <c r="D29" s="2">
        <v>2</v>
      </c>
      <c r="E29" s="2">
        <v>6015984</v>
      </c>
      <c r="F29" s="2" t="s">
        <v>223</v>
      </c>
      <c r="G29" s="2">
        <v>1</v>
      </c>
      <c r="H29" s="2">
        <v>2022</v>
      </c>
      <c r="I29" s="14">
        <v>44565</v>
      </c>
      <c r="J29" s="2" t="s">
        <v>96</v>
      </c>
      <c r="K29">
        <v>901257273</v>
      </c>
      <c r="L29" t="s">
        <v>265</v>
      </c>
      <c r="M29" t="s">
        <v>268</v>
      </c>
    </row>
    <row r="30" spans="1:13" hidden="1" outlineLevel="2" x14ac:dyDescent="0.35">
      <c r="A30" s="2">
        <v>70003592</v>
      </c>
      <c r="B30" s="2" t="s">
        <v>119</v>
      </c>
      <c r="C30" s="21">
        <v>1120000</v>
      </c>
      <c r="D30" s="2">
        <v>8</v>
      </c>
      <c r="E30" s="2">
        <v>6015984</v>
      </c>
      <c r="F30" s="2" t="s">
        <v>223</v>
      </c>
      <c r="G30" s="2">
        <v>1</v>
      </c>
      <c r="H30" s="2">
        <v>2022</v>
      </c>
      <c r="I30" s="14">
        <v>44575</v>
      </c>
      <c r="J30" s="2" t="s">
        <v>96</v>
      </c>
      <c r="K30">
        <v>901257273</v>
      </c>
      <c r="L30" t="s">
        <v>265</v>
      </c>
      <c r="M30" t="s">
        <v>268</v>
      </c>
    </row>
    <row r="31" spans="1:13" hidden="1" outlineLevel="2" x14ac:dyDescent="0.35">
      <c r="A31" s="2">
        <v>70003592</v>
      </c>
      <c r="B31" s="2" t="s">
        <v>119</v>
      </c>
      <c r="C31" s="21">
        <v>280000</v>
      </c>
      <c r="D31" s="2">
        <v>2</v>
      </c>
      <c r="E31" s="2">
        <v>6015984</v>
      </c>
      <c r="F31" s="2" t="s">
        <v>223</v>
      </c>
      <c r="G31" s="2">
        <v>1</v>
      </c>
      <c r="H31" s="2">
        <v>2022</v>
      </c>
      <c r="I31" s="14">
        <v>44575</v>
      </c>
      <c r="J31" s="2" t="s">
        <v>96</v>
      </c>
      <c r="K31">
        <v>901257273</v>
      </c>
      <c r="L31" t="s">
        <v>265</v>
      </c>
      <c r="M31" t="s">
        <v>268</v>
      </c>
    </row>
    <row r="32" spans="1:13" hidden="1" outlineLevel="2" x14ac:dyDescent="0.35">
      <c r="A32" s="2">
        <v>70003592</v>
      </c>
      <c r="B32" s="2" t="s">
        <v>119</v>
      </c>
      <c r="C32" s="21">
        <v>560000</v>
      </c>
      <c r="D32" s="2">
        <v>4</v>
      </c>
      <c r="E32" s="2">
        <v>6015984</v>
      </c>
      <c r="F32" s="2" t="s">
        <v>223</v>
      </c>
      <c r="G32" s="2">
        <v>1</v>
      </c>
      <c r="H32" s="2">
        <v>2022</v>
      </c>
      <c r="I32" s="14">
        <v>44582</v>
      </c>
      <c r="J32" s="2" t="s">
        <v>96</v>
      </c>
      <c r="K32">
        <v>901257273</v>
      </c>
      <c r="L32" t="s">
        <v>265</v>
      </c>
      <c r="M32" t="s">
        <v>268</v>
      </c>
    </row>
    <row r="33" spans="1:13" hidden="1" outlineLevel="2" x14ac:dyDescent="0.35">
      <c r="A33" s="2">
        <v>70003592</v>
      </c>
      <c r="B33" s="2" t="s">
        <v>119</v>
      </c>
      <c r="C33" s="21">
        <v>113880</v>
      </c>
      <c r="D33" s="2">
        <v>6</v>
      </c>
      <c r="E33" s="2">
        <v>6016079</v>
      </c>
      <c r="F33" s="2" t="s">
        <v>224</v>
      </c>
      <c r="G33" s="2">
        <v>1</v>
      </c>
      <c r="H33" s="2">
        <v>2022</v>
      </c>
      <c r="I33" s="14">
        <v>44565</v>
      </c>
      <c r="J33" s="2" t="s">
        <v>94</v>
      </c>
      <c r="K33">
        <v>900843997</v>
      </c>
      <c r="L33" t="s">
        <v>273</v>
      </c>
      <c r="M33" t="s">
        <v>272</v>
      </c>
    </row>
    <row r="34" spans="1:13" hidden="1" outlineLevel="2" x14ac:dyDescent="0.35">
      <c r="A34" s="2">
        <v>70003592</v>
      </c>
      <c r="B34" s="2" t="s">
        <v>119</v>
      </c>
      <c r="C34" s="21">
        <v>2628270</v>
      </c>
      <c r="D34" s="2">
        <v>5</v>
      </c>
      <c r="E34" s="2">
        <v>6023200</v>
      </c>
      <c r="F34" s="2" t="s">
        <v>208</v>
      </c>
      <c r="G34" s="2">
        <v>1</v>
      </c>
      <c r="H34" s="2">
        <v>2022</v>
      </c>
      <c r="I34" s="14">
        <v>44592</v>
      </c>
      <c r="J34" s="2" t="s">
        <v>164</v>
      </c>
      <c r="K34">
        <v>901119356</v>
      </c>
      <c r="L34" t="s">
        <v>23</v>
      </c>
      <c r="M34" t="s">
        <v>251</v>
      </c>
    </row>
    <row r="35" spans="1:13" hidden="1" outlineLevel="2" x14ac:dyDescent="0.35">
      <c r="A35" s="2">
        <v>70003592</v>
      </c>
      <c r="B35" s="2" t="s">
        <v>119</v>
      </c>
      <c r="C35" s="21">
        <v>75000</v>
      </c>
      <c r="D35" s="2">
        <v>150</v>
      </c>
      <c r="E35" s="2">
        <v>6024846</v>
      </c>
      <c r="F35" s="2" t="s">
        <v>157</v>
      </c>
      <c r="G35" s="2">
        <v>1</v>
      </c>
      <c r="H35" s="2">
        <v>2022</v>
      </c>
      <c r="I35" s="14">
        <v>44575</v>
      </c>
      <c r="J35" s="2" t="s">
        <v>96</v>
      </c>
      <c r="K35">
        <v>901257273</v>
      </c>
      <c r="L35" t="s">
        <v>265</v>
      </c>
      <c r="M35" t="s">
        <v>268</v>
      </c>
    </row>
    <row r="36" spans="1:13" hidden="1" outlineLevel="2" x14ac:dyDescent="0.35">
      <c r="A36" s="15">
        <v>70003592</v>
      </c>
      <c r="B36" s="15" t="s">
        <v>119</v>
      </c>
      <c r="C36" s="22">
        <v>4355</v>
      </c>
      <c r="D36" s="15">
        <v>1</v>
      </c>
      <c r="E36" s="15">
        <v>6027325</v>
      </c>
      <c r="F36" s="15" t="s">
        <v>209</v>
      </c>
      <c r="G36" s="15">
        <v>1</v>
      </c>
      <c r="H36" s="15">
        <v>2022</v>
      </c>
      <c r="I36" s="16">
        <v>44592</v>
      </c>
      <c r="J36" s="15" t="s">
        <v>96</v>
      </c>
      <c r="K36">
        <v>860062958</v>
      </c>
      <c r="L36" t="s">
        <v>33</v>
      </c>
      <c r="M36" t="s">
        <v>252</v>
      </c>
    </row>
    <row r="37" spans="1:13" hidden="1" outlineLevel="2" x14ac:dyDescent="0.35">
      <c r="A37" s="2">
        <v>70003592</v>
      </c>
      <c r="B37" s="2" t="s">
        <v>119</v>
      </c>
      <c r="C37" s="21">
        <v>4398</v>
      </c>
      <c r="D37" s="2">
        <v>1</v>
      </c>
      <c r="E37" s="2">
        <v>6027328</v>
      </c>
      <c r="F37" s="2" t="s">
        <v>210</v>
      </c>
      <c r="G37" s="2">
        <v>1</v>
      </c>
      <c r="H37" s="2">
        <v>2022</v>
      </c>
      <c r="I37" s="14">
        <v>44592</v>
      </c>
      <c r="J37" s="2" t="s">
        <v>96</v>
      </c>
      <c r="K37">
        <v>860062958</v>
      </c>
      <c r="L37" t="s">
        <v>33</v>
      </c>
      <c r="M37" t="s">
        <v>252</v>
      </c>
    </row>
    <row r="38" spans="1:13" hidden="1" outlineLevel="2" x14ac:dyDescent="0.35">
      <c r="A38" s="2">
        <v>70003592</v>
      </c>
      <c r="B38" s="2" t="s">
        <v>119</v>
      </c>
      <c r="C38" s="21">
        <v>4361</v>
      </c>
      <c r="D38" s="2">
        <v>1</v>
      </c>
      <c r="E38" s="2">
        <v>6027329</v>
      </c>
      <c r="F38" s="2" t="s">
        <v>211</v>
      </c>
      <c r="G38" s="2">
        <v>1</v>
      </c>
      <c r="H38" s="2">
        <v>2022</v>
      </c>
      <c r="I38" s="14">
        <v>44592</v>
      </c>
      <c r="J38" s="2" t="s">
        <v>96</v>
      </c>
      <c r="K38">
        <v>860062958</v>
      </c>
      <c r="L38" t="s">
        <v>33</v>
      </c>
      <c r="M38" t="s">
        <v>252</v>
      </c>
    </row>
    <row r="39" spans="1:13" hidden="1" outlineLevel="2" x14ac:dyDescent="0.35">
      <c r="A39" s="2">
        <v>70003592</v>
      </c>
      <c r="B39" s="2" t="s">
        <v>119</v>
      </c>
      <c r="C39" s="21">
        <v>90000</v>
      </c>
      <c r="D39" s="2">
        <v>6</v>
      </c>
      <c r="E39" s="2">
        <v>6028239</v>
      </c>
      <c r="F39" s="2" t="s">
        <v>201</v>
      </c>
      <c r="G39" s="2">
        <v>1</v>
      </c>
      <c r="H39" s="2">
        <v>2022</v>
      </c>
      <c r="I39" s="14">
        <v>44575</v>
      </c>
      <c r="J39" s="2" t="s">
        <v>94</v>
      </c>
      <c r="K39">
        <v>901257273</v>
      </c>
      <c r="L39" t="s">
        <v>265</v>
      </c>
      <c r="M39" t="s">
        <v>268</v>
      </c>
    </row>
    <row r="40" spans="1:13" hidden="1" outlineLevel="2" x14ac:dyDescent="0.35">
      <c r="A40" s="15">
        <v>70003592</v>
      </c>
      <c r="B40" s="15" t="s">
        <v>119</v>
      </c>
      <c r="C40" s="22">
        <v>152333</v>
      </c>
      <c r="D40" s="15">
        <v>100</v>
      </c>
      <c r="E40" s="15">
        <v>6029767</v>
      </c>
      <c r="F40" s="15" t="s">
        <v>13</v>
      </c>
      <c r="G40" s="2">
        <v>1</v>
      </c>
      <c r="H40" s="2">
        <v>2022</v>
      </c>
      <c r="I40" s="16">
        <v>44592</v>
      </c>
      <c r="J40" s="15" t="s">
        <v>96</v>
      </c>
      <c r="K40">
        <v>860062958</v>
      </c>
      <c r="L40" t="s">
        <v>33</v>
      </c>
      <c r="M40" t="s">
        <v>252</v>
      </c>
    </row>
    <row r="41" spans="1:13" hidden="1" outlineLevel="2" x14ac:dyDescent="0.35">
      <c r="A41" s="2">
        <v>70003592</v>
      </c>
      <c r="B41" s="2" t="s">
        <v>119</v>
      </c>
      <c r="C41" s="21">
        <v>17160</v>
      </c>
      <c r="D41" s="2">
        <v>6</v>
      </c>
      <c r="E41" s="2">
        <v>6030082</v>
      </c>
      <c r="F41" s="2" t="s">
        <v>10</v>
      </c>
      <c r="G41" s="2">
        <v>1</v>
      </c>
      <c r="H41" s="2">
        <v>2022</v>
      </c>
      <c r="I41" s="14">
        <v>44565</v>
      </c>
      <c r="J41" s="2" t="s">
        <v>96</v>
      </c>
      <c r="K41">
        <v>901547844</v>
      </c>
      <c r="L41" t="s">
        <v>35</v>
      </c>
      <c r="M41" t="s">
        <v>118</v>
      </c>
    </row>
    <row r="42" spans="1:13" hidden="1" outlineLevel="2" x14ac:dyDescent="0.35">
      <c r="A42" s="2">
        <v>70003592</v>
      </c>
      <c r="B42" s="2" t="s">
        <v>119</v>
      </c>
      <c r="C42" s="21">
        <v>8580</v>
      </c>
      <c r="D42" s="2">
        <v>3</v>
      </c>
      <c r="E42" s="2">
        <v>6030082</v>
      </c>
      <c r="F42" s="2" t="s">
        <v>10</v>
      </c>
      <c r="G42" s="2">
        <v>1</v>
      </c>
      <c r="H42" s="2">
        <v>2022</v>
      </c>
      <c r="I42" s="14">
        <v>44567</v>
      </c>
      <c r="J42" s="2" t="s">
        <v>96</v>
      </c>
      <c r="K42">
        <v>901547844</v>
      </c>
      <c r="L42" t="s">
        <v>35</v>
      </c>
      <c r="M42" t="s">
        <v>118</v>
      </c>
    </row>
    <row r="43" spans="1:13" hidden="1" outlineLevel="2" x14ac:dyDescent="0.35">
      <c r="A43" s="2">
        <v>70003592</v>
      </c>
      <c r="B43" s="2" t="s">
        <v>119</v>
      </c>
      <c r="C43" s="21">
        <v>17160</v>
      </c>
      <c r="D43" s="2">
        <v>6</v>
      </c>
      <c r="E43" s="2">
        <v>6030082</v>
      </c>
      <c r="F43" s="2" t="s">
        <v>10</v>
      </c>
      <c r="G43" s="2">
        <v>1</v>
      </c>
      <c r="H43" s="2">
        <v>2022</v>
      </c>
      <c r="I43" s="14">
        <v>44569</v>
      </c>
      <c r="J43" s="2" t="s">
        <v>96</v>
      </c>
      <c r="K43">
        <v>901547844</v>
      </c>
      <c r="L43" t="s">
        <v>35</v>
      </c>
      <c r="M43" t="s">
        <v>118</v>
      </c>
    </row>
    <row r="44" spans="1:13" hidden="1" outlineLevel="2" x14ac:dyDescent="0.35">
      <c r="A44" s="2">
        <v>70003592</v>
      </c>
      <c r="B44" s="2" t="s">
        <v>119</v>
      </c>
      <c r="C44" s="21">
        <v>14300</v>
      </c>
      <c r="D44" s="2">
        <v>5</v>
      </c>
      <c r="E44" s="2">
        <v>6030082</v>
      </c>
      <c r="F44" s="2" t="s">
        <v>10</v>
      </c>
      <c r="G44" s="2">
        <v>1</v>
      </c>
      <c r="H44" s="2">
        <v>2022</v>
      </c>
      <c r="I44" s="14">
        <v>44573</v>
      </c>
      <c r="J44" s="2" t="s">
        <v>96</v>
      </c>
      <c r="K44">
        <v>901547844</v>
      </c>
      <c r="L44" t="s">
        <v>35</v>
      </c>
      <c r="M44" t="s">
        <v>118</v>
      </c>
    </row>
    <row r="45" spans="1:13" hidden="1" outlineLevel="2" x14ac:dyDescent="0.35">
      <c r="A45" s="2">
        <v>70003592</v>
      </c>
      <c r="B45" s="2" t="s">
        <v>119</v>
      </c>
      <c r="C45" s="21">
        <v>17160</v>
      </c>
      <c r="D45" s="2">
        <v>6</v>
      </c>
      <c r="E45" s="2">
        <v>6030082</v>
      </c>
      <c r="F45" s="2" t="s">
        <v>10</v>
      </c>
      <c r="G45" s="2">
        <v>1</v>
      </c>
      <c r="H45" s="2">
        <v>2022</v>
      </c>
      <c r="I45" s="14">
        <v>44582</v>
      </c>
      <c r="J45" s="2" t="s">
        <v>96</v>
      </c>
      <c r="K45">
        <v>901547844</v>
      </c>
      <c r="L45" t="s">
        <v>35</v>
      </c>
      <c r="M45" t="s">
        <v>118</v>
      </c>
    </row>
    <row r="46" spans="1:13" hidden="1" outlineLevel="2" x14ac:dyDescent="0.35">
      <c r="A46" s="2">
        <v>70003592</v>
      </c>
      <c r="B46" s="2" t="s">
        <v>119</v>
      </c>
      <c r="C46" s="21">
        <v>210497</v>
      </c>
      <c r="D46" s="2">
        <v>1</v>
      </c>
      <c r="E46" s="2">
        <v>6032972</v>
      </c>
      <c r="F46" s="2" t="s">
        <v>202</v>
      </c>
      <c r="G46" s="2">
        <v>1</v>
      </c>
      <c r="H46" s="2">
        <v>2022</v>
      </c>
      <c r="I46" s="14">
        <v>44580</v>
      </c>
      <c r="J46" s="2" t="s">
        <v>96</v>
      </c>
      <c r="K46">
        <v>890320412</v>
      </c>
      <c r="L46" t="s">
        <v>254</v>
      </c>
      <c r="M46" t="s">
        <v>253</v>
      </c>
    </row>
    <row r="47" spans="1:13" hidden="1" outlineLevel="2" x14ac:dyDescent="0.35">
      <c r="A47" s="2">
        <v>70003592</v>
      </c>
      <c r="B47" s="2" t="s">
        <v>119</v>
      </c>
      <c r="C47" s="21">
        <v>1800</v>
      </c>
      <c r="D47" s="2">
        <v>40</v>
      </c>
      <c r="E47" s="2">
        <v>6033219</v>
      </c>
      <c r="F47" s="2" t="s">
        <v>19</v>
      </c>
      <c r="G47" s="2">
        <v>1</v>
      </c>
      <c r="H47" s="2">
        <v>2022</v>
      </c>
      <c r="I47" s="14">
        <v>44565</v>
      </c>
      <c r="J47" s="2" t="s">
        <v>96</v>
      </c>
      <c r="K47">
        <v>901119356</v>
      </c>
      <c r="L47" t="s">
        <v>23</v>
      </c>
      <c r="M47" s="2" t="s">
        <v>121</v>
      </c>
    </row>
    <row r="48" spans="1:13" hidden="1" outlineLevel="2" x14ac:dyDescent="0.35">
      <c r="A48" s="15">
        <v>70003592</v>
      </c>
      <c r="B48" s="15" t="s">
        <v>119</v>
      </c>
      <c r="C48" s="22">
        <v>55191200</v>
      </c>
      <c r="D48" s="15">
        <v>800</v>
      </c>
      <c r="E48" s="15">
        <v>6033533</v>
      </c>
      <c r="F48" s="15" t="s">
        <v>207</v>
      </c>
      <c r="G48" s="15">
        <v>1</v>
      </c>
      <c r="H48" s="15">
        <v>2022</v>
      </c>
      <c r="I48" s="16">
        <v>44585</v>
      </c>
      <c r="J48" s="15" t="s">
        <v>94</v>
      </c>
      <c r="K48">
        <v>860062958</v>
      </c>
      <c r="L48" t="s">
        <v>33</v>
      </c>
      <c r="M48" s="2" t="s">
        <v>276</v>
      </c>
    </row>
    <row r="49" spans="1:13" hidden="1" outlineLevel="2" x14ac:dyDescent="0.35">
      <c r="A49" s="15">
        <v>70003592</v>
      </c>
      <c r="B49" s="15" t="s">
        <v>119</v>
      </c>
      <c r="C49" s="22">
        <v>4361</v>
      </c>
      <c r="D49" s="15">
        <v>1</v>
      </c>
      <c r="E49" s="15">
        <v>6033534</v>
      </c>
      <c r="F49" s="15" t="s">
        <v>212</v>
      </c>
      <c r="G49" s="2">
        <v>1</v>
      </c>
      <c r="H49" s="2">
        <v>2022</v>
      </c>
      <c r="I49" s="16">
        <v>44592</v>
      </c>
      <c r="J49" s="15" t="s">
        <v>96</v>
      </c>
      <c r="K49">
        <v>901119356</v>
      </c>
      <c r="L49" t="s">
        <v>23</v>
      </c>
      <c r="M49" s="2" t="s">
        <v>251</v>
      </c>
    </row>
    <row r="50" spans="1:13" hidden="1" outlineLevel="2" x14ac:dyDescent="0.35">
      <c r="A50" s="2">
        <v>70003592</v>
      </c>
      <c r="B50" s="2" t="s">
        <v>119</v>
      </c>
      <c r="C50" s="21">
        <v>703225</v>
      </c>
      <c r="D50" s="2">
        <v>5</v>
      </c>
      <c r="E50" s="2">
        <v>6033535</v>
      </c>
      <c r="F50" s="2" t="s">
        <v>203</v>
      </c>
      <c r="G50" s="2">
        <v>1</v>
      </c>
      <c r="H50" s="2">
        <v>2022</v>
      </c>
      <c r="I50" s="14">
        <v>44580</v>
      </c>
      <c r="J50" s="2" t="s">
        <v>96</v>
      </c>
      <c r="K50">
        <v>890320412</v>
      </c>
      <c r="L50" t="s">
        <v>254</v>
      </c>
      <c r="M50" s="2" t="s">
        <v>255</v>
      </c>
    </row>
    <row r="51" spans="1:13" hidden="1" outlineLevel="2" x14ac:dyDescent="0.35">
      <c r="A51" s="2">
        <v>70003592</v>
      </c>
      <c r="B51" s="2" t="s">
        <v>119</v>
      </c>
      <c r="C51" s="21">
        <v>210497</v>
      </c>
      <c r="D51" s="2">
        <v>1</v>
      </c>
      <c r="E51" s="2">
        <v>6033536</v>
      </c>
      <c r="F51" s="2" t="s">
        <v>204</v>
      </c>
      <c r="G51" s="2">
        <v>1</v>
      </c>
      <c r="H51" s="2">
        <v>2022</v>
      </c>
      <c r="I51" s="14">
        <v>44580</v>
      </c>
      <c r="J51" s="2" t="s">
        <v>96</v>
      </c>
      <c r="K51">
        <v>890320412</v>
      </c>
      <c r="L51" t="s">
        <v>254</v>
      </c>
      <c r="M51" s="2" t="s">
        <v>253</v>
      </c>
    </row>
    <row r="52" spans="1:13" hidden="1" outlineLevel="2" x14ac:dyDescent="0.35">
      <c r="A52" s="15">
        <v>70003592</v>
      </c>
      <c r="B52" s="15" t="s">
        <v>119</v>
      </c>
      <c r="C52" s="22">
        <v>562580</v>
      </c>
      <c r="D52" s="15">
        <v>4</v>
      </c>
      <c r="E52" s="15">
        <v>6033537</v>
      </c>
      <c r="F52" s="15" t="s">
        <v>205</v>
      </c>
      <c r="G52" s="15">
        <v>1</v>
      </c>
      <c r="H52" s="15">
        <v>2022</v>
      </c>
      <c r="I52" s="16">
        <v>44580</v>
      </c>
      <c r="J52" s="15" t="s">
        <v>96</v>
      </c>
      <c r="K52">
        <v>890320412</v>
      </c>
      <c r="L52" t="s">
        <v>254</v>
      </c>
      <c r="M52" s="2" t="s">
        <v>255</v>
      </c>
    </row>
    <row r="53" spans="1:13" hidden="1" outlineLevel="2" x14ac:dyDescent="0.35">
      <c r="A53" s="15">
        <v>70003592</v>
      </c>
      <c r="B53" s="15" t="s">
        <v>119</v>
      </c>
      <c r="C53" s="21">
        <v>210497</v>
      </c>
      <c r="D53" s="2">
        <v>1</v>
      </c>
      <c r="E53" s="2">
        <v>6033538</v>
      </c>
      <c r="F53" s="2" t="s">
        <v>206</v>
      </c>
      <c r="G53" s="15">
        <v>1</v>
      </c>
      <c r="H53" s="15">
        <v>2022</v>
      </c>
      <c r="I53" s="14">
        <v>44580</v>
      </c>
      <c r="J53" s="2" t="s">
        <v>96</v>
      </c>
      <c r="K53">
        <v>890320412</v>
      </c>
      <c r="L53" t="s">
        <v>254</v>
      </c>
      <c r="M53" s="2" t="s">
        <v>255</v>
      </c>
    </row>
    <row r="54" spans="1:13" hidden="1" outlineLevel="2" x14ac:dyDescent="0.35">
      <c r="A54" s="2">
        <v>70003592</v>
      </c>
      <c r="B54" s="2" t="s">
        <v>119</v>
      </c>
      <c r="C54" s="21">
        <v>843870</v>
      </c>
      <c r="D54" s="2">
        <v>6</v>
      </c>
      <c r="E54" s="2">
        <v>6033539</v>
      </c>
      <c r="F54" s="2" t="s">
        <v>205</v>
      </c>
      <c r="G54" s="2">
        <v>1</v>
      </c>
      <c r="H54" s="2">
        <v>2022</v>
      </c>
      <c r="I54" s="14">
        <v>44580</v>
      </c>
      <c r="J54" s="2" t="s">
        <v>96</v>
      </c>
      <c r="K54">
        <v>890320412</v>
      </c>
      <c r="L54" t="s">
        <v>254</v>
      </c>
      <c r="M54" s="2" t="s">
        <v>255</v>
      </c>
    </row>
    <row r="55" spans="1:13" hidden="1" outlineLevel="2" x14ac:dyDescent="0.35">
      <c r="A55" s="1">
        <v>70003592</v>
      </c>
      <c r="B55" s="1" t="s">
        <v>119</v>
      </c>
      <c r="C55" s="8">
        <v>5720</v>
      </c>
      <c r="D55" s="3">
        <v>2</v>
      </c>
      <c r="E55" s="1">
        <v>6030082</v>
      </c>
      <c r="F55" s="1" t="s">
        <v>10</v>
      </c>
      <c r="G55" s="1">
        <v>2</v>
      </c>
      <c r="H55" s="1">
        <v>2022</v>
      </c>
      <c r="I55" s="4">
        <v>44618</v>
      </c>
      <c r="J55" s="1" t="s">
        <v>96</v>
      </c>
      <c r="K55" s="1">
        <v>901547844</v>
      </c>
      <c r="L55" s="1" t="s">
        <v>35</v>
      </c>
      <c r="M55" s="1" t="s">
        <v>118</v>
      </c>
    </row>
    <row r="56" spans="1:13" s="1" customFormat="1" hidden="1" outlineLevel="2" x14ac:dyDescent="0.35">
      <c r="A56" s="1">
        <v>70003592</v>
      </c>
      <c r="B56" s="1" t="s">
        <v>119</v>
      </c>
      <c r="C56" s="3">
        <v>39300</v>
      </c>
      <c r="D56" s="3">
        <v>30</v>
      </c>
      <c r="E56" s="1">
        <v>500544</v>
      </c>
      <c r="F56" s="1" t="s">
        <v>92</v>
      </c>
      <c r="G56" s="1">
        <v>3</v>
      </c>
      <c r="H56" s="1">
        <v>2022</v>
      </c>
      <c r="I56" s="4">
        <v>44628</v>
      </c>
      <c r="J56" s="4"/>
      <c r="K56" s="1">
        <v>830124651</v>
      </c>
      <c r="L56" s="1" t="s">
        <v>90</v>
      </c>
      <c r="M56" s="1" t="s">
        <v>329</v>
      </c>
    </row>
    <row r="57" spans="1:13" s="1" customFormat="1" hidden="1" outlineLevel="2" x14ac:dyDescent="0.35">
      <c r="A57" s="1">
        <v>70003592</v>
      </c>
      <c r="B57" s="1" t="s">
        <v>119</v>
      </c>
      <c r="C57" s="3">
        <v>497458</v>
      </c>
      <c r="D57" s="5">
        <v>13</v>
      </c>
      <c r="E57" s="1">
        <v>4500717</v>
      </c>
      <c r="F57" s="1" t="s">
        <v>97</v>
      </c>
      <c r="G57" s="1">
        <v>3</v>
      </c>
      <c r="H57" s="1">
        <v>2022</v>
      </c>
      <c r="I57" s="4">
        <v>44628</v>
      </c>
      <c r="J57" s="4"/>
      <c r="K57" s="1">
        <v>830124651</v>
      </c>
      <c r="L57" s="1" t="s">
        <v>90</v>
      </c>
      <c r="M57" s="1" t="s">
        <v>329</v>
      </c>
    </row>
    <row r="58" spans="1:13" s="1" customFormat="1" hidden="1" outlineLevel="2" x14ac:dyDescent="0.35">
      <c r="A58" s="1">
        <v>70003592</v>
      </c>
      <c r="B58" s="1" t="s">
        <v>119</v>
      </c>
      <c r="C58" s="3">
        <v>6428800</v>
      </c>
      <c r="D58" s="5">
        <v>800</v>
      </c>
      <c r="E58" s="1">
        <v>4500723</v>
      </c>
      <c r="F58" s="1" t="s">
        <v>324</v>
      </c>
      <c r="G58" s="1">
        <v>3</v>
      </c>
      <c r="H58" s="1">
        <v>2022</v>
      </c>
      <c r="I58" s="4">
        <v>44628</v>
      </c>
      <c r="J58" s="4"/>
      <c r="K58" s="1">
        <v>830124651</v>
      </c>
      <c r="L58" s="1" t="s">
        <v>90</v>
      </c>
      <c r="M58" s="1" t="s">
        <v>329</v>
      </c>
    </row>
    <row r="59" spans="1:13" s="1" customFormat="1" hidden="1" outlineLevel="2" x14ac:dyDescent="0.35">
      <c r="A59" s="1">
        <v>70003592</v>
      </c>
      <c r="B59" s="1" t="s">
        <v>119</v>
      </c>
      <c r="C59" s="3">
        <v>4116980</v>
      </c>
      <c r="D59" s="3">
        <v>140</v>
      </c>
      <c r="E59" s="1">
        <v>4500731</v>
      </c>
      <c r="F59" s="1" t="s">
        <v>98</v>
      </c>
      <c r="G59" s="1">
        <v>3</v>
      </c>
      <c r="H59" s="1">
        <v>2022</v>
      </c>
      <c r="I59" s="4">
        <v>44628</v>
      </c>
      <c r="J59" s="4"/>
      <c r="K59" s="1">
        <v>830124651</v>
      </c>
      <c r="L59" s="1" t="s">
        <v>90</v>
      </c>
      <c r="M59" s="1" t="s">
        <v>329</v>
      </c>
    </row>
    <row r="60" spans="1:13" s="1" customFormat="1" hidden="1" outlineLevel="2" x14ac:dyDescent="0.35">
      <c r="A60" s="1">
        <v>70003592</v>
      </c>
      <c r="B60" s="1" t="s">
        <v>119</v>
      </c>
      <c r="C60" s="3">
        <v>71748</v>
      </c>
      <c r="D60" s="5">
        <v>6</v>
      </c>
      <c r="E60" s="1">
        <v>4500828</v>
      </c>
      <c r="F60" s="1" t="s">
        <v>99</v>
      </c>
      <c r="G60" s="1">
        <v>3</v>
      </c>
      <c r="H60" s="1">
        <v>2022</v>
      </c>
      <c r="I60" s="4">
        <v>44628</v>
      </c>
      <c r="J60" s="4"/>
      <c r="K60" s="1">
        <v>830124651</v>
      </c>
      <c r="L60" s="1" t="s">
        <v>90</v>
      </c>
      <c r="M60" s="1" t="s">
        <v>329</v>
      </c>
    </row>
    <row r="61" spans="1:13" s="1" customFormat="1" hidden="1" outlineLevel="2" x14ac:dyDescent="0.35">
      <c r="A61" s="1">
        <v>70003592</v>
      </c>
      <c r="B61" s="1" t="s">
        <v>119</v>
      </c>
      <c r="C61" s="3">
        <v>1826176</v>
      </c>
      <c r="D61" s="3">
        <v>32</v>
      </c>
      <c r="E61" s="1">
        <v>4500274</v>
      </c>
      <c r="F61" s="1" t="s">
        <v>323</v>
      </c>
      <c r="G61" s="1">
        <v>3</v>
      </c>
      <c r="H61" s="1">
        <v>2022</v>
      </c>
      <c r="I61" s="4">
        <v>44628</v>
      </c>
      <c r="J61" s="4"/>
      <c r="K61" s="1">
        <v>830124651</v>
      </c>
      <c r="L61" s="1" t="s">
        <v>90</v>
      </c>
      <c r="M61" s="1" t="s">
        <v>329</v>
      </c>
    </row>
    <row r="62" spans="1:13" s="1" customFormat="1" hidden="1" outlineLevel="2" x14ac:dyDescent="0.35">
      <c r="A62" s="1">
        <v>70003592</v>
      </c>
      <c r="B62" s="1" t="s">
        <v>119</v>
      </c>
      <c r="C62" s="3">
        <v>606000</v>
      </c>
      <c r="D62" s="3">
        <v>15</v>
      </c>
      <c r="E62" s="1">
        <v>4501042</v>
      </c>
      <c r="F62" s="1" t="s">
        <v>325</v>
      </c>
      <c r="G62" s="1">
        <v>3</v>
      </c>
      <c r="H62" s="1">
        <v>2022</v>
      </c>
      <c r="I62" s="4">
        <v>44628</v>
      </c>
      <c r="J62" s="4"/>
      <c r="K62" s="1">
        <v>830124651</v>
      </c>
      <c r="L62" s="1" t="s">
        <v>90</v>
      </c>
      <c r="M62" s="1" t="s">
        <v>329</v>
      </c>
    </row>
    <row r="63" spans="1:13" s="1" customFormat="1" hidden="1" outlineLevel="2" x14ac:dyDescent="0.35">
      <c r="A63" s="1">
        <v>70003592</v>
      </c>
      <c r="B63" s="1" t="s">
        <v>119</v>
      </c>
      <c r="C63" s="3">
        <v>70038</v>
      </c>
      <c r="D63" s="3">
        <v>18</v>
      </c>
      <c r="E63" s="1">
        <v>4501067</v>
      </c>
      <c r="F63" s="1" t="s">
        <v>326</v>
      </c>
      <c r="G63" s="1">
        <v>3</v>
      </c>
      <c r="H63" s="1">
        <v>2022</v>
      </c>
      <c r="I63" s="4">
        <v>44628</v>
      </c>
      <c r="J63" s="4"/>
      <c r="K63" s="1">
        <v>830124651</v>
      </c>
      <c r="L63" s="1" t="s">
        <v>90</v>
      </c>
      <c r="M63" s="1" t="s">
        <v>329</v>
      </c>
    </row>
    <row r="64" spans="1:13" s="1" customFormat="1" hidden="1" outlineLevel="2" x14ac:dyDescent="0.35">
      <c r="A64" s="1">
        <v>70003592</v>
      </c>
      <c r="B64" s="1" t="s">
        <v>119</v>
      </c>
      <c r="C64" s="3">
        <v>1493280</v>
      </c>
      <c r="D64" s="3">
        <v>160</v>
      </c>
      <c r="E64" s="1">
        <v>4501754</v>
      </c>
      <c r="F64" s="1" t="s">
        <v>20</v>
      </c>
      <c r="G64" s="1">
        <v>3</v>
      </c>
      <c r="H64" s="1">
        <v>2022</v>
      </c>
      <c r="I64" s="4">
        <v>44628</v>
      </c>
      <c r="J64" s="4"/>
      <c r="K64" s="1">
        <v>830124651</v>
      </c>
      <c r="L64" s="1" t="s">
        <v>90</v>
      </c>
      <c r="M64" s="1" t="s">
        <v>329</v>
      </c>
    </row>
    <row r="65" spans="1:13" s="1" customFormat="1" hidden="1" outlineLevel="2" x14ac:dyDescent="0.35">
      <c r="A65" s="1">
        <v>70003592</v>
      </c>
      <c r="B65" s="1" t="s">
        <v>119</v>
      </c>
      <c r="C65" s="3">
        <v>914480</v>
      </c>
      <c r="D65" s="6">
        <v>80</v>
      </c>
      <c r="E65" s="1">
        <v>4502760</v>
      </c>
      <c r="F65" s="1" t="s">
        <v>103</v>
      </c>
      <c r="G65" s="1">
        <v>3</v>
      </c>
      <c r="H65" s="1">
        <v>2022</v>
      </c>
      <c r="I65" s="4">
        <v>44628</v>
      </c>
      <c r="J65" s="4"/>
      <c r="K65" s="1">
        <v>830124651</v>
      </c>
      <c r="L65" s="1" t="s">
        <v>90</v>
      </c>
      <c r="M65" s="1" t="s">
        <v>329</v>
      </c>
    </row>
    <row r="66" spans="1:13" s="1" customFormat="1" hidden="1" outlineLevel="2" x14ac:dyDescent="0.35">
      <c r="A66" s="1">
        <v>70003592</v>
      </c>
      <c r="B66" s="1" t="s">
        <v>119</v>
      </c>
      <c r="C66" s="3">
        <v>2440000</v>
      </c>
      <c r="D66" s="3">
        <v>4</v>
      </c>
      <c r="E66" s="1">
        <v>4500461</v>
      </c>
      <c r="F66" s="1" t="s">
        <v>327</v>
      </c>
      <c r="G66" s="1">
        <v>3</v>
      </c>
      <c r="H66" s="1">
        <v>2022</v>
      </c>
      <c r="I66" s="4">
        <v>44645</v>
      </c>
      <c r="J66" s="4"/>
      <c r="K66" s="1">
        <v>901175494</v>
      </c>
      <c r="L66" s="1" t="s">
        <v>331</v>
      </c>
      <c r="M66" s="1" t="s">
        <v>330</v>
      </c>
    </row>
    <row r="67" spans="1:13" s="1" customFormat="1" outlineLevel="1" collapsed="1" x14ac:dyDescent="0.35">
      <c r="A67" s="30"/>
      <c r="B67" s="28" t="s">
        <v>287</v>
      </c>
      <c r="C67" s="32">
        <f>SUBTOTAL(9,C16:C66)</f>
        <v>93643138</v>
      </c>
      <c r="D67" s="32"/>
      <c r="E67" s="30"/>
      <c r="F67" s="30"/>
      <c r="G67" s="30"/>
      <c r="H67" s="30"/>
      <c r="I67" s="31"/>
      <c r="J67" s="31"/>
      <c r="K67" s="30"/>
      <c r="L67" s="30"/>
      <c r="M67" s="30"/>
    </row>
    <row r="68" spans="1:13" hidden="1" outlineLevel="2" x14ac:dyDescent="0.35">
      <c r="A68" s="2">
        <v>70003594</v>
      </c>
      <c r="B68" s="2" t="s">
        <v>91</v>
      </c>
      <c r="C68" s="21">
        <v>1116979</v>
      </c>
      <c r="D68" s="2">
        <v>6</v>
      </c>
      <c r="E68" s="2">
        <v>6000077</v>
      </c>
      <c r="F68" s="2" t="s">
        <v>159</v>
      </c>
      <c r="G68" s="2">
        <v>1</v>
      </c>
      <c r="H68" s="2">
        <v>2022</v>
      </c>
      <c r="I68" s="14">
        <v>44586</v>
      </c>
      <c r="J68" s="2" t="s">
        <v>96</v>
      </c>
      <c r="K68">
        <v>901119356</v>
      </c>
      <c r="L68" t="s">
        <v>23</v>
      </c>
      <c r="M68" t="s">
        <v>49</v>
      </c>
    </row>
    <row r="69" spans="1:13" hidden="1" outlineLevel="2" x14ac:dyDescent="0.35">
      <c r="A69" s="2">
        <v>70003594</v>
      </c>
      <c r="B69" s="2" t="s">
        <v>91</v>
      </c>
      <c r="C69" s="21">
        <v>372326</v>
      </c>
      <c r="D69" s="2">
        <v>2</v>
      </c>
      <c r="E69" s="2">
        <v>6000077</v>
      </c>
      <c r="F69" s="2" t="s">
        <v>159</v>
      </c>
      <c r="G69" s="2">
        <v>1</v>
      </c>
      <c r="H69" s="2">
        <v>2022</v>
      </c>
      <c r="I69" s="14">
        <v>44589</v>
      </c>
      <c r="J69" s="2" t="s">
        <v>96</v>
      </c>
      <c r="K69">
        <v>901119356</v>
      </c>
      <c r="L69" t="s">
        <v>23</v>
      </c>
      <c r="M69" t="s">
        <v>49</v>
      </c>
    </row>
    <row r="70" spans="1:13" hidden="1" outlineLevel="2" x14ac:dyDescent="0.35">
      <c r="A70" s="2">
        <v>70003594</v>
      </c>
      <c r="B70" s="2" t="s">
        <v>91</v>
      </c>
      <c r="C70" s="21">
        <v>437222</v>
      </c>
      <c r="D70" s="2">
        <v>10</v>
      </c>
      <c r="E70" s="2">
        <v>6000078</v>
      </c>
      <c r="F70" s="2" t="s">
        <v>160</v>
      </c>
      <c r="G70" s="2">
        <v>1</v>
      </c>
      <c r="H70" s="2">
        <v>2022</v>
      </c>
      <c r="I70" s="14">
        <v>44586</v>
      </c>
      <c r="J70" s="2" t="s">
        <v>96</v>
      </c>
      <c r="K70">
        <v>901119356</v>
      </c>
      <c r="L70" t="s">
        <v>23</v>
      </c>
      <c r="M70" t="s">
        <v>30</v>
      </c>
    </row>
    <row r="71" spans="1:13" hidden="1" outlineLevel="2" x14ac:dyDescent="0.35">
      <c r="A71" s="2">
        <v>70003594</v>
      </c>
      <c r="B71" s="2" t="s">
        <v>91</v>
      </c>
      <c r="C71" s="21">
        <v>87445</v>
      </c>
      <c r="D71" s="2">
        <v>2</v>
      </c>
      <c r="E71" s="2">
        <v>6000078</v>
      </c>
      <c r="F71" s="2" t="s">
        <v>160</v>
      </c>
      <c r="G71" s="2">
        <v>1</v>
      </c>
      <c r="H71" s="2">
        <v>2022</v>
      </c>
      <c r="I71" s="14">
        <v>44589</v>
      </c>
      <c r="J71" s="2" t="s">
        <v>96</v>
      </c>
      <c r="K71">
        <v>901119356</v>
      </c>
      <c r="L71" t="s">
        <v>23</v>
      </c>
      <c r="M71" t="s">
        <v>30</v>
      </c>
    </row>
    <row r="72" spans="1:13" hidden="1" outlineLevel="2" x14ac:dyDescent="0.35">
      <c r="A72" s="2">
        <v>70003594</v>
      </c>
      <c r="B72" s="2" t="s">
        <v>91</v>
      </c>
      <c r="C72" s="21">
        <v>161010</v>
      </c>
      <c r="D72" s="2">
        <v>10</v>
      </c>
      <c r="E72" s="2">
        <v>6000080</v>
      </c>
      <c r="F72" s="2" t="s">
        <v>161</v>
      </c>
      <c r="G72" s="2">
        <v>1</v>
      </c>
      <c r="H72" s="2">
        <v>2022</v>
      </c>
      <c r="I72" s="14">
        <v>44586</v>
      </c>
      <c r="J72" s="2" t="s">
        <v>96</v>
      </c>
      <c r="K72">
        <v>901119356</v>
      </c>
      <c r="L72" t="s">
        <v>23</v>
      </c>
      <c r="M72" t="s">
        <v>250</v>
      </c>
    </row>
    <row r="73" spans="1:13" hidden="1" outlineLevel="2" x14ac:dyDescent="0.35">
      <c r="A73" s="2">
        <v>70003594</v>
      </c>
      <c r="B73" s="2" t="s">
        <v>91</v>
      </c>
      <c r="C73" s="21">
        <v>161010</v>
      </c>
      <c r="D73" s="2">
        <v>10</v>
      </c>
      <c r="E73" s="2">
        <v>6000080</v>
      </c>
      <c r="F73" s="2" t="s">
        <v>161</v>
      </c>
      <c r="G73" s="2">
        <v>1</v>
      </c>
      <c r="H73" s="2">
        <v>2022</v>
      </c>
      <c r="I73" s="14">
        <v>44589</v>
      </c>
      <c r="J73" s="2" t="s">
        <v>96</v>
      </c>
      <c r="K73">
        <v>901119356</v>
      </c>
      <c r="L73" t="s">
        <v>23</v>
      </c>
      <c r="M73" t="s">
        <v>250</v>
      </c>
    </row>
    <row r="74" spans="1:13" hidden="1" outlineLevel="2" x14ac:dyDescent="0.35">
      <c r="A74" s="2">
        <v>70003594</v>
      </c>
      <c r="B74" s="2" t="s">
        <v>91</v>
      </c>
      <c r="C74" s="21">
        <v>27865800</v>
      </c>
      <c r="D74" s="2">
        <v>150</v>
      </c>
      <c r="E74" s="2">
        <v>6000879</v>
      </c>
      <c r="F74" s="2" t="s">
        <v>228</v>
      </c>
      <c r="G74" s="2">
        <v>1</v>
      </c>
      <c r="H74" s="2">
        <v>2022</v>
      </c>
      <c r="I74" s="14">
        <v>44586</v>
      </c>
      <c r="J74" s="2" t="s">
        <v>94</v>
      </c>
      <c r="K74">
        <v>901119356</v>
      </c>
      <c r="L74" t="s">
        <v>23</v>
      </c>
      <c r="M74" t="s">
        <v>251</v>
      </c>
    </row>
    <row r="75" spans="1:13" hidden="1" outlineLevel="2" x14ac:dyDescent="0.35">
      <c r="A75" s="2">
        <v>70003594</v>
      </c>
      <c r="B75" s="2" t="s">
        <v>91</v>
      </c>
      <c r="C75" s="21">
        <v>183800</v>
      </c>
      <c r="D75" s="2">
        <v>4</v>
      </c>
      <c r="E75" s="2">
        <v>6000972</v>
      </c>
      <c r="F75" s="2" t="s">
        <v>26</v>
      </c>
      <c r="G75" s="2">
        <v>1</v>
      </c>
      <c r="H75" s="2">
        <v>2022</v>
      </c>
      <c r="I75" s="14">
        <v>44589</v>
      </c>
      <c r="J75" s="2" t="s">
        <v>96</v>
      </c>
      <c r="K75">
        <v>800121118</v>
      </c>
      <c r="L75" t="s">
        <v>21</v>
      </c>
      <c r="M75" t="s">
        <v>27</v>
      </c>
    </row>
    <row r="76" spans="1:13" hidden="1" outlineLevel="2" x14ac:dyDescent="0.35">
      <c r="A76" s="2">
        <v>70003594</v>
      </c>
      <c r="B76" s="2" t="s">
        <v>91</v>
      </c>
      <c r="C76" s="21">
        <v>12710</v>
      </c>
      <c r="D76" s="2">
        <v>10</v>
      </c>
      <c r="E76" s="2">
        <v>6000977</v>
      </c>
      <c r="F76" s="2" t="s">
        <v>28</v>
      </c>
      <c r="G76" s="2">
        <v>1</v>
      </c>
      <c r="H76" s="2">
        <v>2022</v>
      </c>
      <c r="I76" s="14">
        <v>44589</v>
      </c>
      <c r="J76" s="2" t="s">
        <v>164</v>
      </c>
      <c r="K76">
        <v>901119356</v>
      </c>
      <c r="L76" t="s">
        <v>23</v>
      </c>
      <c r="M76" t="s">
        <v>29</v>
      </c>
    </row>
    <row r="77" spans="1:13" hidden="1" outlineLevel="2" x14ac:dyDescent="0.35">
      <c r="A77" s="2">
        <v>70003594</v>
      </c>
      <c r="B77" s="2" t="s">
        <v>91</v>
      </c>
      <c r="C77" s="21">
        <v>15290</v>
      </c>
      <c r="D77" s="2">
        <v>3</v>
      </c>
      <c r="E77" s="2">
        <v>6001048</v>
      </c>
      <c r="F77" s="2" t="s">
        <v>165</v>
      </c>
      <c r="G77" s="2">
        <v>1</v>
      </c>
      <c r="H77" s="2">
        <v>2022</v>
      </c>
      <c r="I77" s="14">
        <v>44589</v>
      </c>
      <c r="J77" s="2" t="s">
        <v>94</v>
      </c>
      <c r="K77">
        <v>800121118</v>
      </c>
      <c r="L77" t="s">
        <v>21</v>
      </c>
      <c r="M77" t="s">
        <v>32</v>
      </c>
    </row>
    <row r="78" spans="1:13" hidden="1" outlineLevel="2" x14ac:dyDescent="0.35">
      <c r="A78" s="2">
        <v>70003594</v>
      </c>
      <c r="B78" s="2" t="s">
        <v>91</v>
      </c>
      <c r="C78" s="21">
        <v>10570</v>
      </c>
      <c r="D78" s="2">
        <v>2</v>
      </c>
      <c r="E78" s="2">
        <v>6001049</v>
      </c>
      <c r="F78" s="2" t="s">
        <v>166</v>
      </c>
      <c r="G78" s="2">
        <v>1</v>
      </c>
      <c r="H78" s="2">
        <v>2022</v>
      </c>
      <c r="I78" s="14">
        <v>44589</v>
      </c>
      <c r="J78" s="2" t="s">
        <v>96</v>
      </c>
      <c r="K78">
        <v>901119356</v>
      </c>
      <c r="L78" t="s">
        <v>23</v>
      </c>
      <c r="M78" t="s">
        <v>30</v>
      </c>
    </row>
    <row r="79" spans="1:13" hidden="1" outlineLevel="2" x14ac:dyDescent="0.35">
      <c r="A79" s="2">
        <v>70003594</v>
      </c>
      <c r="B79" s="2" t="s">
        <v>91</v>
      </c>
      <c r="C79" s="21">
        <v>373036</v>
      </c>
      <c r="D79" s="2">
        <v>15</v>
      </c>
      <c r="E79" s="2">
        <v>6001757</v>
      </c>
      <c r="F79" s="2" t="s">
        <v>172</v>
      </c>
      <c r="G79" s="2">
        <v>1</v>
      </c>
      <c r="H79" s="2">
        <v>2022</v>
      </c>
      <c r="I79" s="14">
        <v>44586</v>
      </c>
      <c r="J79" s="2" t="s">
        <v>96</v>
      </c>
      <c r="K79">
        <v>901119356</v>
      </c>
      <c r="L79" t="s">
        <v>23</v>
      </c>
      <c r="M79" t="s">
        <v>251</v>
      </c>
    </row>
    <row r="80" spans="1:13" hidden="1" outlineLevel="2" x14ac:dyDescent="0.35">
      <c r="A80" s="15">
        <v>70003594</v>
      </c>
      <c r="B80" s="15" t="s">
        <v>91</v>
      </c>
      <c r="C80" s="22">
        <v>583170</v>
      </c>
      <c r="D80" s="15">
        <v>21</v>
      </c>
      <c r="E80" s="15">
        <v>6001768</v>
      </c>
      <c r="F80" s="15" t="s">
        <v>173</v>
      </c>
      <c r="G80" s="15">
        <v>1</v>
      </c>
      <c r="H80" s="15">
        <v>2022</v>
      </c>
      <c r="I80" s="16">
        <v>44586</v>
      </c>
      <c r="J80" s="15" t="s">
        <v>96</v>
      </c>
      <c r="K80">
        <v>901119356</v>
      </c>
      <c r="L80" t="s">
        <v>23</v>
      </c>
      <c r="M80" t="s">
        <v>251</v>
      </c>
    </row>
    <row r="81" spans="1:13" hidden="1" outlineLevel="2" x14ac:dyDescent="0.35">
      <c r="A81" s="2">
        <v>70003594</v>
      </c>
      <c r="B81" s="2" t="s">
        <v>91</v>
      </c>
      <c r="C81" s="21">
        <v>1683980</v>
      </c>
      <c r="D81" s="2">
        <v>4</v>
      </c>
      <c r="E81" s="2">
        <v>6004111</v>
      </c>
      <c r="F81" s="2" t="s">
        <v>214</v>
      </c>
      <c r="G81" s="2">
        <v>1</v>
      </c>
      <c r="H81" s="2">
        <v>2022</v>
      </c>
      <c r="I81" s="14">
        <v>44580</v>
      </c>
      <c r="J81" s="2" t="s">
        <v>96</v>
      </c>
      <c r="K81">
        <v>890320412</v>
      </c>
      <c r="L81" t="s">
        <v>254</v>
      </c>
      <c r="M81" t="s">
        <v>255</v>
      </c>
    </row>
    <row r="82" spans="1:13" hidden="1" outlineLevel="2" x14ac:dyDescent="0.35">
      <c r="A82" s="15">
        <v>70003594</v>
      </c>
      <c r="B82" s="15" t="s">
        <v>91</v>
      </c>
      <c r="C82" s="21">
        <v>28461</v>
      </c>
      <c r="D82" s="2">
        <v>3</v>
      </c>
      <c r="E82" s="2">
        <v>6008196</v>
      </c>
      <c r="F82" s="2" t="s">
        <v>11</v>
      </c>
      <c r="G82" s="15">
        <v>1</v>
      </c>
      <c r="H82" s="15">
        <v>2022</v>
      </c>
      <c r="I82" s="14">
        <v>44586</v>
      </c>
      <c r="J82" s="2" t="s">
        <v>93</v>
      </c>
      <c r="K82">
        <v>890308587</v>
      </c>
      <c r="L82" t="s">
        <v>34</v>
      </c>
      <c r="M82" t="s">
        <v>258</v>
      </c>
    </row>
    <row r="83" spans="1:13" hidden="1" outlineLevel="2" x14ac:dyDescent="0.35">
      <c r="A83" s="2">
        <v>70003594</v>
      </c>
      <c r="B83" s="2" t="s">
        <v>91</v>
      </c>
      <c r="C83" s="21">
        <v>2800</v>
      </c>
      <c r="D83" s="2">
        <v>200</v>
      </c>
      <c r="E83" s="2">
        <v>6008631</v>
      </c>
      <c r="F83" s="2" t="s">
        <v>216</v>
      </c>
      <c r="G83" s="2">
        <v>1</v>
      </c>
      <c r="H83" s="2">
        <v>2022</v>
      </c>
      <c r="I83" s="14">
        <v>44586</v>
      </c>
      <c r="J83" s="2" t="s">
        <v>96</v>
      </c>
      <c r="K83">
        <v>800112440</v>
      </c>
      <c r="L83" t="s">
        <v>261</v>
      </c>
      <c r="M83" t="s">
        <v>260</v>
      </c>
    </row>
    <row r="84" spans="1:13" hidden="1" outlineLevel="2" x14ac:dyDescent="0.35">
      <c r="A84" s="2">
        <v>70003594</v>
      </c>
      <c r="B84" s="2" t="s">
        <v>91</v>
      </c>
      <c r="C84" s="21">
        <v>3099</v>
      </c>
      <c r="D84" s="2">
        <v>100</v>
      </c>
      <c r="E84" s="2">
        <v>6008669</v>
      </c>
      <c r="F84" s="2" t="s">
        <v>218</v>
      </c>
      <c r="G84" s="2">
        <v>1</v>
      </c>
      <c r="H84" s="2">
        <v>2022</v>
      </c>
      <c r="I84" s="14">
        <v>44586</v>
      </c>
      <c r="J84" s="2" t="s">
        <v>96</v>
      </c>
      <c r="K84">
        <v>890308587</v>
      </c>
      <c r="L84" t="s">
        <v>34</v>
      </c>
      <c r="M84" t="s">
        <v>262</v>
      </c>
    </row>
    <row r="85" spans="1:13" hidden="1" outlineLevel="2" x14ac:dyDescent="0.35">
      <c r="A85" s="15">
        <v>70003594</v>
      </c>
      <c r="B85" s="15" t="s">
        <v>91</v>
      </c>
      <c r="C85" s="22">
        <v>22500</v>
      </c>
      <c r="D85" s="15">
        <v>15</v>
      </c>
      <c r="E85" s="15">
        <v>6008686</v>
      </c>
      <c r="F85" s="15" t="s">
        <v>229</v>
      </c>
      <c r="G85" s="15">
        <v>1</v>
      </c>
      <c r="H85" s="15">
        <v>2022</v>
      </c>
      <c r="I85" s="16">
        <v>44586</v>
      </c>
      <c r="J85" s="15" t="s">
        <v>96</v>
      </c>
      <c r="K85">
        <v>901257273</v>
      </c>
      <c r="L85" t="s">
        <v>265</v>
      </c>
      <c r="M85" t="s">
        <v>264</v>
      </c>
    </row>
    <row r="86" spans="1:13" hidden="1" outlineLevel="2" x14ac:dyDescent="0.35">
      <c r="A86" s="2">
        <v>70003594</v>
      </c>
      <c r="B86" s="2" t="s">
        <v>91</v>
      </c>
      <c r="C86" s="21">
        <v>448</v>
      </c>
      <c r="D86" s="2">
        <v>10</v>
      </c>
      <c r="E86" s="2">
        <v>6008726</v>
      </c>
      <c r="F86" s="2" t="s">
        <v>230</v>
      </c>
      <c r="G86" s="2">
        <v>1</v>
      </c>
      <c r="H86" s="2">
        <v>2022</v>
      </c>
      <c r="I86" s="14">
        <v>44586</v>
      </c>
      <c r="J86" s="2" t="s">
        <v>96</v>
      </c>
      <c r="K86">
        <v>890800788</v>
      </c>
      <c r="L86" t="s">
        <v>267</v>
      </c>
      <c r="M86" t="s">
        <v>266</v>
      </c>
    </row>
    <row r="87" spans="1:13" hidden="1" outlineLevel="2" x14ac:dyDescent="0.35">
      <c r="A87" s="15">
        <v>70003594</v>
      </c>
      <c r="B87" s="15" t="s">
        <v>91</v>
      </c>
      <c r="C87" s="22">
        <v>2919</v>
      </c>
      <c r="D87" s="15">
        <v>35</v>
      </c>
      <c r="E87" s="15">
        <v>6008728</v>
      </c>
      <c r="F87" s="15" t="s">
        <v>231</v>
      </c>
      <c r="G87" s="15">
        <v>1</v>
      </c>
      <c r="H87" s="15">
        <v>2022</v>
      </c>
      <c r="I87" s="16">
        <v>44586</v>
      </c>
      <c r="J87" s="15" t="s">
        <v>96</v>
      </c>
      <c r="K87">
        <v>890308587</v>
      </c>
      <c r="L87" t="s">
        <v>34</v>
      </c>
      <c r="M87" t="s">
        <v>262</v>
      </c>
    </row>
    <row r="88" spans="1:13" hidden="1" outlineLevel="2" x14ac:dyDescent="0.35">
      <c r="A88" s="2">
        <v>70003594</v>
      </c>
      <c r="B88" s="2" t="s">
        <v>91</v>
      </c>
      <c r="C88" s="21">
        <v>9000</v>
      </c>
      <c r="D88" s="2">
        <v>30</v>
      </c>
      <c r="E88" s="2">
        <v>6008896</v>
      </c>
      <c r="F88" s="2" t="s">
        <v>221</v>
      </c>
      <c r="G88" s="2">
        <v>1</v>
      </c>
      <c r="H88" s="2">
        <v>2022</v>
      </c>
      <c r="I88" s="14">
        <v>44586</v>
      </c>
      <c r="J88" s="2" t="s">
        <v>96</v>
      </c>
      <c r="K88">
        <v>901257273</v>
      </c>
      <c r="L88" t="s">
        <v>265</v>
      </c>
      <c r="M88" t="s">
        <v>264</v>
      </c>
    </row>
    <row r="89" spans="1:13" hidden="1" outlineLevel="2" x14ac:dyDescent="0.35">
      <c r="A89" s="15">
        <v>70003594</v>
      </c>
      <c r="B89" s="15" t="s">
        <v>91</v>
      </c>
      <c r="C89" s="22">
        <v>6750</v>
      </c>
      <c r="D89" s="15">
        <v>15</v>
      </c>
      <c r="E89" s="15">
        <v>6009186</v>
      </c>
      <c r="F89" s="15" t="s">
        <v>232</v>
      </c>
      <c r="G89" s="2">
        <v>1</v>
      </c>
      <c r="H89" s="2">
        <v>2022</v>
      </c>
      <c r="I89" s="16">
        <v>44586</v>
      </c>
      <c r="J89" s="15" t="s">
        <v>96</v>
      </c>
      <c r="K89">
        <v>901257273</v>
      </c>
      <c r="L89" t="s">
        <v>265</v>
      </c>
      <c r="M89" t="s">
        <v>264</v>
      </c>
    </row>
    <row r="90" spans="1:13" hidden="1" outlineLevel="2" x14ac:dyDescent="0.35">
      <c r="A90" s="2">
        <v>70003594</v>
      </c>
      <c r="B90" s="2" t="s">
        <v>91</v>
      </c>
      <c r="C90" s="21">
        <v>280000</v>
      </c>
      <c r="D90" s="2">
        <v>2</v>
      </c>
      <c r="E90" s="2">
        <v>6015984</v>
      </c>
      <c r="F90" s="2" t="s">
        <v>223</v>
      </c>
      <c r="G90" s="2">
        <v>1</v>
      </c>
      <c r="H90" s="2">
        <v>2022</v>
      </c>
      <c r="I90" s="14">
        <v>44575</v>
      </c>
      <c r="J90" s="2" t="s">
        <v>96</v>
      </c>
      <c r="K90">
        <v>901257273</v>
      </c>
      <c r="L90" t="s">
        <v>265</v>
      </c>
      <c r="M90" t="s">
        <v>268</v>
      </c>
    </row>
    <row r="91" spans="1:13" hidden="1" outlineLevel="2" x14ac:dyDescent="0.35">
      <c r="A91" s="15">
        <v>70003594</v>
      </c>
      <c r="B91" s="15" t="s">
        <v>91</v>
      </c>
      <c r="C91" s="22">
        <v>560000</v>
      </c>
      <c r="D91" s="15">
        <v>4</v>
      </c>
      <c r="E91" s="15">
        <v>6015984</v>
      </c>
      <c r="F91" s="15" t="s">
        <v>223</v>
      </c>
      <c r="G91" s="2">
        <v>1</v>
      </c>
      <c r="H91" s="2">
        <v>2022</v>
      </c>
      <c r="I91" s="16">
        <v>44578</v>
      </c>
      <c r="J91" s="15" t="s">
        <v>96</v>
      </c>
      <c r="K91">
        <v>901257273</v>
      </c>
      <c r="L91" t="s">
        <v>265</v>
      </c>
      <c r="M91" t="s">
        <v>268</v>
      </c>
    </row>
    <row r="92" spans="1:13" hidden="1" outlineLevel="2" x14ac:dyDescent="0.35">
      <c r="A92" s="2">
        <v>70003594</v>
      </c>
      <c r="B92" s="2" t="s">
        <v>91</v>
      </c>
      <c r="C92" s="21">
        <v>4354</v>
      </c>
      <c r="D92" s="2">
        <v>1</v>
      </c>
      <c r="E92" s="2">
        <v>6027325</v>
      </c>
      <c r="F92" s="2" t="s">
        <v>209</v>
      </c>
      <c r="G92" s="2">
        <v>1</v>
      </c>
      <c r="H92" s="2">
        <v>2022</v>
      </c>
      <c r="I92" s="14">
        <v>44586</v>
      </c>
      <c r="J92" s="2" t="s">
        <v>96</v>
      </c>
      <c r="K92">
        <v>901119356</v>
      </c>
      <c r="L92" t="s">
        <v>23</v>
      </c>
      <c r="M92" t="s">
        <v>251</v>
      </c>
    </row>
    <row r="93" spans="1:13" hidden="1" outlineLevel="2" x14ac:dyDescent="0.35">
      <c r="A93" s="2">
        <v>70003594</v>
      </c>
      <c r="B93" s="2" t="s">
        <v>91</v>
      </c>
      <c r="C93" s="21">
        <v>4399</v>
      </c>
      <c r="D93" s="2">
        <v>1</v>
      </c>
      <c r="E93" s="2">
        <v>6027328</v>
      </c>
      <c r="F93" s="2" t="s">
        <v>210</v>
      </c>
      <c r="G93" s="2">
        <v>1</v>
      </c>
      <c r="H93" s="2">
        <v>2022</v>
      </c>
      <c r="I93" s="14">
        <v>44586</v>
      </c>
      <c r="J93" s="2" t="s">
        <v>96</v>
      </c>
      <c r="K93">
        <v>901119356</v>
      </c>
      <c r="L93" t="s">
        <v>23</v>
      </c>
      <c r="M93" t="s">
        <v>251</v>
      </c>
    </row>
    <row r="94" spans="1:13" hidden="1" outlineLevel="2" x14ac:dyDescent="0.35">
      <c r="A94" s="2">
        <v>70003594</v>
      </c>
      <c r="B94" s="2" t="s">
        <v>91</v>
      </c>
      <c r="C94" s="21">
        <v>4362</v>
      </c>
      <c r="D94" s="2">
        <v>1</v>
      </c>
      <c r="E94" s="2">
        <v>6027329</v>
      </c>
      <c r="F94" s="2" t="s">
        <v>211</v>
      </c>
      <c r="G94" s="2">
        <v>1</v>
      </c>
      <c r="H94" s="2">
        <v>2022</v>
      </c>
      <c r="I94" s="14">
        <v>44586</v>
      </c>
      <c r="J94" s="2" t="s">
        <v>96</v>
      </c>
      <c r="K94">
        <v>901119356</v>
      </c>
      <c r="L94" t="s">
        <v>23</v>
      </c>
      <c r="M94" t="s">
        <v>251</v>
      </c>
    </row>
    <row r="95" spans="1:13" hidden="1" outlineLevel="2" x14ac:dyDescent="0.35">
      <c r="A95" s="2">
        <v>70003594</v>
      </c>
      <c r="B95" s="2" t="s">
        <v>91</v>
      </c>
      <c r="C95" s="21">
        <v>65923</v>
      </c>
      <c r="D95" s="2">
        <v>5</v>
      </c>
      <c r="E95" s="2">
        <v>6028894</v>
      </c>
      <c r="F95" s="2" t="s">
        <v>225</v>
      </c>
      <c r="G95" s="2">
        <v>1</v>
      </c>
      <c r="H95" s="2">
        <v>2022</v>
      </c>
      <c r="I95" s="14">
        <v>44564</v>
      </c>
      <c r="J95" s="2" t="s">
        <v>96</v>
      </c>
      <c r="K95">
        <v>900482757</v>
      </c>
      <c r="L95" t="s">
        <v>24</v>
      </c>
      <c r="M95" t="s">
        <v>274</v>
      </c>
    </row>
    <row r="96" spans="1:13" hidden="1" outlineLevel="2" x14ac:dyDescent="0.35">
      <c r="A96" s="2">
        <v>70003594</v>
      </c>
      <c r="B96" s="2" t="s">
        <v>91</v>
      </c>
      <c r="C96" s="21">
        <v>17160</v>
      </c>
      <c r="D96" s="2">
        <v>6</v>
      </c>
      <c r="E96" s="2">
        <v>6030082</v>
      </c>
      <c r="F96" s="2" t="s">
        <v>10</v>
      </c>
      <c r="G96" s="2">
        <v>1</v>
      </c>
      <c r="H96" s="2">
        <v>2022</v>
      </c>
      <c r="I96" s="14">
        <v>44578</v>
      </c>
      <c r="J96" s="2" t="s">
        <v>96</v>
      </c>
      <c r="K96">
        <v>901547844</v>
      </c>
      <c r="L96" t="s">
        <v>35</v>
      </c>
      <c r="M96" t="s">
        <v>118</v>
      </c>
    </row>
    <row r="97" spans="1:13" hidden="1" outlineLevel="2" x14ac:dyDescent="0.35">
      <c r="A97" s="2">
        <v>70003594</v>
      </c>
      <c r="B97" s="2" t="s">
        <v>91</v>
      </c>
      <c r="C97" s="21">
        <v>210497</v>
      </c>
      <c r="D97" s="2">
        <v>1</v>
      </c>
      <c r="E97" s="2">
        <v>6032972</v>
      </c>
      <c r="F97" s="2" t="s">
        <v>202</v>
      </c>
      <c r="G97" s="2">
        <v>1</v>
      </c>
      <c r="H97" s="2">
        <v>2022</v>
      </c>
      <c r="I97" s="14">
        <v>44580</v>
      </c>
      <c r="J97" s="2" t="s">
        <v>96</v>
      </c>
      <c r="K97">
        <v>890320412</v>
      </c>
      <c r="L97" t="s">
        <v>254</v>
      </c>
      <c r="M97" t="s">
        <v>255</v>
      </c>
    </row>
    <row r="98" spans="1:13" hidden="1" outlineLevel="2" x14ac:dyDescent="0.35">
      <c r="A98" s="2">
        <v>70003594</v>
      </c>
      <c r="B98" s="2" t="s">
        <v>91</v>
      </c>
      <c r="C98" s="21">
        <v>2250</v>
      </c>
      <c r="D98" s="2">
        <v>50</v>
      </c>
      <c r="E98" s="2">
        <v>6033219</v>
      </c>
      <c r="F98" s="2" t="s">
        <v>19</v>
      </c>
      <c r="G98" s="2">
        <v>1</v>
      </c>
      <c r="H98" s="2">
        <v>2022</v>
      </c>
      <c r="I98" s="14">
        <v>44589</v>
      </c>
      <c r="J98" s="2" t="s">
        <v>96</v>
      </c>
      <c r="K98">
        <v>901119356</v>
      </c>
      <c r="L98" t="s">
        <v>23</v>
      </c>
      <c r="M98" s="2" t="s">
        <v>121</v>
      </c>
    </row>
    <row r="99" spans="1:13" hidden="1" outlineLevel="2" x14ac:dyDescent="0.35">
      <c r="A99" s="2">
        <v>70003594</v>
      </c>
      <c r="B99" s="2" t="s">
        <v>91</v>
      </c>
      <c r="C99" s="21">
        <v>8677</v>
      </c>
      <c r="D99" s="2">
        <v>1</v>
      </c>
      <c r="E99" s="2">
        <v>6033457</v>
      </c>
      <c r="F99" s="2" t="s">
        <v>227</v>
      </c>
      <c r="G99" s="2">
        <v>1</v>
      </c>
      <c r="H99" s="2">
        <v>2022</v>
      </c>
      <c r="I99" s="14">
        <v>44589</v>
      </c>
      <c r="J99" s="2" t="s">
        <v>96</v>
      </c>
      <c r="K99">
        <v>860062958</v>
      </c>
      <c r="L99" t="s">
        <v>33</v>
      </c>
      <c r="M99" s="2" t="s">
        <v>275</v>
      </c>
    </row>
    <row r="100" spans="1:13" hidden="1" outlineLevel="2" x14ac:dyDescent="0.35">
      <c r="A100" s="2">
        <v>70003594</v>
      </c>
      <c r="B100" s="2" t="s">
        <v>91</v>
      </c>
      <c r="C100" s="21">
        <v>4362</v>
      </c>
      <c r="D100" s="2">
        <v>1</v>
      </c>
      <c r="E100" s="2">
        <v>6033534</v>
      </c>
      <c r="F100" s="2" t="s">
        <v>212</v>
      </c>
      <c r="G100" s="2">
        <v>1</v>
      </c>
      <c r="H100" s="2">
        <v>2022</v>
      </c>
      <c r="I100" s="14">
        <v>44586</v>
      </c>
      <c r="J100" s="2" t="s">
        <v>96</v>
      </c>
      <c r="K100">
        <v>901119356</v>
      </c>
      <c r="L100" t="s">
        <v>23</v>
      </c>
      <c r="M100" s="2" t="s">
        <v>252</v>
      </c>
    </row>
    <row r="101" spans="1:13" hidden="1" outlineLevel="2" x14ac:dyDescent="0.35">
      <c r="A101" s="2">
        <v>70003594</v>
      </c>
      <c r="B101" s="2" t="s">
        <v>91</v>
      </c>
      <c r="C101" s="21">
        <v>210497</v>
      </c>
      <c r="D101" s="2">
        <v>1</v>
      </c>
      <c r="E101" s="2">
        <v>6033536</v>
      </c>
      <c r="F101" s="2" t="s">
        <v>204</v>
      </c>
      <c r="G101" s="2">
        <v>1</v>
      </c>
      <c r="H101" s="2">
        <v>2022</v>
      </c>
      <c r="I101" s="14">
        <v>44580</v>
      </c>
      <c r="J101" s="2" t="s">
        <v>96</v>
      </c>
      <c r="K101">
        <v>890320412</v>
      </c>
      <c r="L101" t="s">
        <v>254</v>
      </c>
      <c r="M101" s="2" t="s">
        <v>255</v>
      </c>
    </row>
    <row r="102" spans="1:13" hidden="1" outlineLevel="2" x14ac:dyDescent="0.35">
      <c r="A102" s="2">
        <v>70003594</v>
      </c>
      <c r="B102" s="2" t="s">
        <v>91</v>
      </c>
      <c r="C102" s="21">
        <v>210497</v>
      </c>
      <c r="D102" s="2">
        <v>1</v>
      </c>
      <c r="E102" s="2">
        <v>6033538</v>
      </c>
      <c r="F102" s="2" t="s">
        <v>206</v>
      </c>
      <c r="G102" s="2">
        <v>1</v>
      </c>
      <c r="H102" s="2">
        <v>2022</v>
      </c>
      <c r="I102" s="14">
        <v>44580</v>
      </c>
      <c r="J102" s="2" t="s">
        <v>96</v>
      </c>
      <c r="K102">
        <v>890320412</v>
      </c>
      <c r="L102" t="s">
        <v>254</v>
      </c>
      <c r="M102" s="2" t="s">
        <v>253</v>
      </c>
    </row>
    <row r="103" spans="1:13" hidden="1" outlineLevel="2" x14ac:dyDescent="0.35">
      <c r="A103" s="2">
        <v>70003594</v>
      </c>
      <c r="B103" s="2" t="s">
        <v>91</v>
      </c>
      <c r="C103" s="21">
        <v>159700</v>
      </c>
      <c r="D103" s="2">
        <v>20</v>
      </c>
      <c r="E103" s="2">
        <v>6033540</v>
      </c>
      <c r="F103" s="2" t="s">
        <v>226</v>
      </c>
      <c r="G103" s="2">
        <v>1</v>
      </c>
      <c r="H103" s="2">
        <v>2022</v>
      </c>
      <c r="I103" s="14">
        <v>44586</v>
      </c>
      <c r="J103" s="2" t="s">
        <v>94</v>
      </c>
      <c r="K103">
        <v>901119356</v>
      </c>
      <c r="L103" t="s">
        <v>23</v>
      </c>
      <c r="M103" s="2" t="s">
        <v>277</v>
      </c>
    </row>
    <row r="104" spans="1:13" hidden="1" outlineLevel="2" x14ac:dyDescent="0.35">
      <c r="A104" s="1">
        <v>70003594</v>
      </c>
      <c r="B104" s="1" t="s">
        <v>91</v>
      </c>
      <c r="C104" s="8">
        <v>19650</v>
      </c>
      <c r="D104" s="3">
        <v>15</v>
      </c>
      <c r="E104" s="1">
        <v>500544</v>
      </c>
      <c r="F104" s="1" t="s">
        <v>92</v>
      </c>
      <c r="G104" s="1">
        <v>2</v>
      </c>
      <c r="H104" s="1">
        <v>2022</v>
      </c>
      <c r="I104" s="4">
        <v>44596</v>
      </c>
      <c r="J104" s="1" t="s">
        <v>93</v>
      </c>
      <c r="K104" s="1">
        <v>830124651</v>
      </c>
      <c r="L104" s="1" t="s">
        <v>90</v>
      </c>
      <c r="M104" s="1" t="s">
        <v>319</v>
      </c>
    </row>
    <row r="105" spans="1:13" hidden="1" outlineLevel="2" x14ac:dyDescent="0.35">
      <c r="A105" s="1">
        <v>70003594</v>
      </c>
      <c r="B105" s="1" t="s">
        <v>91</v>
      </c>
      <c r="C105" s="8">
        <v>186332</v>
      </c>
      <c r="D105" s="3">
        <v>37</v>
      </c>
      <c r="E105" s="1">
        <v>4500622</v>
      </c>
      <c r="F105" s="1" t="s">
        <v>95</v>
      </c>
      <c r="G105" s="1">
        <v>2</v>
      </c>
      <c r="H105" s="1">
        <v>2022</v>
      </c>
      <c r="I105" s="4">
        <v>44596</v>
      </c>
      <c r="J105" s="1" t="s">
        <v>96</v>
      </c>
      <c r="K105" s="1">
        <v>830124651</v>
      </c>
      <c r="L105" s="1" t="s">
        <v>90</v>
      </c>
      <c r="M105" s="1" t="s">
        <v>319</v>
      </c>
    </row>
    <row r="106" spans="1:13" hidden="1" outlineLevel="2" x14ac:dyDescent="0.35">
      <c r="A106" s="1">
        <v>70003594</v>
      </c>
      <c r="B106" s="1" t="s">
        <v>91</v>
      </c>
      <c r="C106" s="8">
        <v>497458</v>
      </c>
      <c r="D106" s="5">
        <v>13</v>
      </c>
      <c r="E106" s="1">
        <v>4500717</v>
      </c>
      <c r="F106" s="1" t="s">
        <v>97</v>
      </c>
      <c r="G106" s="1">
        <v>2</v>
      </c>
      <c r="H106" s="1">
        <v>2022</v>
      </c>
      <c r="I106" s="4">
        <v>44596</v>
      </c>
      <c r="J106" s="1" t="s">
        <v>94</v>
      </c>
      <c r="K106" s="1">
        <v>830124651</v>
      </c>
      <c r="L106" s="1" t="s">
        <v>90</v>
      </c>
      <c r="M106" s="1" t="s">
        <v>319</v>
      </c>
    </row>
    <row r="107" spans="1:13" hidden="1" outlineLevel="2" x14ac:dyDescent="0.35">
      <c r="A107" s="1">
        <v>70003594</v>
      </c>
      <c r="B107" s="1" t="s">
        <v>91</v>
      </c>
      <c r="C107" s="8">
        <v>176442</v>
      </c>
      <c r="D107" s="3">
        <v>6</v>
      </c>
      <c r="E107" s="1">
        <v>4500731</v>
      </c>
      <c r="F107" s="1" t="s">
        <v>98</v>
      </c>
      <c r="G107" s="1">
        <v>2</v>
      </c>
      <c r="H107" s="1">
        <v>2022</v>
      </c>
      <c r="I107" s="4">
        <v>44596</v>
      </c>
      <c r="J107" s="1" t="s">
        <v>96</v>
      </c>
      <c r="K107" s="1">
        <v>830124651</v>
      </c>
      <c r="L107" s="1" t="s">
        <v>90</v>
      </c>
      <c r="M107" s="1" t="s">
        <v>319</v>
      </c>
    </row>
    <row r="108" spans="1:13" hidden="1" outlineLevel="2" x14ac:dyDescent="0.35">
      <c r="A108" s="1">
        <v>70003594</v>
      </c>
      <c r="B108" s="1" t="s">
        <v>91</v>
      </c>
      <c r="C108" s="8">
        <v>119580</v>
      </c>
      <c r="D108" s="5">
        <v>10</v>
      </c>
      <c r="E108" s="1">
        <v>4500828</v>
      </c>
      <c r="F108" s="1" t="s">
        <v>99</v>
      </c>
      <c r="G108" s="1">
        <v>2</v>
      </c>
      <c r="H108" s="1">
        <v>2022</v>
      </c>
      <c r="I108" s="4">
        <v>44596</v>
      </c>
      <c r="J108" s="1" t="s">
        <v>94</v>
      </c>
      <c r="K108" s="1">
        <v>830124651</v>
      </c>
      <c r="L108" s="1" t="s">
        <v>90</v>
      </c>
      <c r="M108" s="1" t="s">
        <v>319</v>
      </c>
    </row>
    <row r="109" spans="1:13" hidden="1" outlineLevel="2" x14ac:dyDescent="0.35">
      <c r="A109" s="1">
        <v>70003594</v>
      </c>
      <c r="B109" s="1" t="s">
        <v>91</v>
      </c>
      <c r="C109" s="8">
        <v>505950</v>
      </c>
      <c r="D109" s="5">
        <v>150</v>
      </c>
      <c r="E109" s="1">
        <v>4501048</v>
      </c>
      <c r="F109" s="1" t="s">
        <v>100</v>
      </c>
      <c r="G109" s="1">
        <v>2</v>
      </c>
      <c r="H109" s="1">
        <v>2022</v>
      </c>
      <c r="I109" s="4">
        <v>44596</v>
      </c>
      <c r="J109" s="1" t="s">
        <v>94</v>
      </c>
      <c r="K109" s="1">
        <v>830124651</v>
      </c>
      <c r="L109" s="1" t="s">
        <v>90</v>
      </c>
      <c r="M109" s="1" t="s">
        <v>319</v>
      </c>
    </row>
    <row r="110" spans="1:13" hidden="1" outlineLevel="2" x14ac:dyDescent="0.35">
      <c r="A110" s="1">
        <v>70003594</v>
      </c>
      <c r="B110" s="1" t="s">
        <v>91</v>
      </c>
      <c r="C110" s="8">
        <v>746640</v>
      </c>
      <c r="D110" s="3">
        <v>80</v>
      </c>
      <c r="E110" s="1">
        <v>4501754</v>
      </c>
      <c r="F110" s="1" t="s">
        <v>20</v>
      </c>
      <c r="G110" s="1">
        <v>2</v>
      </c>
      <c r="H110" s="1">
        <v>2022</v>
      </c>
      <c r="I110" s="4">
        <v>44596</v>
      </c>
      <c r="J110" s="1" t="s">
        <v>101</v>
      </c>
      <c r="K110" s="1">
        <v>830124651</v>
      </c>
      <c r="L110" s="1" t="s">
        <v>90</v>
      </c>
      <c r="M110" s="1" t="s">
        <v>319</v>
      </c>
    </row>
    <row r="111" spans="1:13" hidden="1" outlineLevel="2" x14ac:dyDescent="0.35">
      <c r="A111" s="1">
        <v>70003594</v>
      </c>
      <c r="B111" s="1" t="s">
        <v>91</v>
      </c>
      <c r="C111" s="8">
        <v>65832</v>
      </c>
      <c r="D111" s="6">
        <v>8</v>
      </c>
      <c r="E111" s="1">
        <v>500130</v>
      </c>
      <c r="F111" s="1" t="s">
        <v>17</v>
      </c>
      <c r="G111" s="1">
        <v>2</v>
      </c>
      <c r="H111" s="1">
        <v>2022</v>
      </c>
      <c r="I111" s="4">
        <v>44596</v>
      </c>
      <c r="J111" s="1" t="s">
        <v>102</v>
      </c>
      <c r="K111" s="1">
        <v>830124651</v>
      </c>
      <c r="L111" s="1" t="s">
        <v>90</v>
      </c>
      <c r="M111" s="1" t="s">
        <v>319</v>
      </c>
    </row>
    <row r="112" spans="1:13" hidden="1" outlineLevel="2" x14ac:dyDescent="0.35">
      <c r="A112" s="1">
        <v>70003594</v>
      </c>
      <c r="B112" s="1" t="s">
        <v>91</v>
      </c>
      <c r="C112" s="8">
        <v>101536</v>
      </c>
      <c r="D112" s="6">
        <v>8</v>
      </c>
      <c r="E112" s="1">
        <v>500121</v>
      </c>
      <c r="F112" s="1" t="s">
        <v>18</v>
      </c>
      <c r="G112" s="1">
        <v>2</v>
      </c>
      <c r="H112" s="1">
        <v>2022</v>
      </c>
      <c r="I112" s="4">
        <v>44596</v>
      </c>
      <c r="J112" s="1" t="s">
        <v>102</v>
      </c>
      <c r="K112" s="1">
        <v>830124651</v>
      </c>
      <c r="L112" s="1" t="s">
        <v>90</v>
      </c>
      <c r="M112" s="1" t="s">
        <v>319</v>
      </c>
    </row>
    <row r="113" spans="1:13" hidden="1" outlineLevel="2" x14ac:dyDescent="0.35">
      <c r="A113" s="1">
        <v>70003594</v>
      </c>
      <c r="B113" s="1" t="s">
        <v>91</v>
      </c>
      <c r="C113" s="8">
        <v>228620</v>
      </c>
      <c r="D113" s="6">
        <v>20</v>
      </c>
      <c r="E113" s="1">
        <v>4502760</v>
      </c>
      <c r="F113" s="1" t="s">
        <v>103</v>
      </c>
      <c r="G113" s="1">
        <v>2</v>
      </c>
      <c r="H113" s="1">
        <v>2022</v>
      </c>
      <c r="I113" s="4">
        <v>44596</v>
      </c>
      <c r="J113" s="1" t="s">
        <v>102</v>
      </c>
      <c r="K113" s="1">
        <v>830124651</v>
      </c>
      <c r="L113" s="1" t="s">
        <v>90</v>
      </c>
      <c r="M113" s="1" t="s">
        <v>319</v>
      </c>
    </row>
    <row r="114" spans="1:13" hidden="1" outlineLevel="2" x14ac:dyDescent="0.35">
      <c r="A114" s="1">
        <v>70003594</v>
      </c>
      <c r="B114" s="1" t="s">
        <v>91</v>
      </c>
      <c r="C114" s="8">
        <v>5080</v>
      </c>
      <c r="D114" s="3">
        <v>100</v>
      </c>
      <c r="E114" s="1">
        <v>6033219</v>
      </c>
      <c r="F114" s="1" t="s">
        <v>19</v>
      </c>
      <c r="G114" s="1">
        <v>2</v>
      </c>
      <c r="H114" s="1">
        <v>2022</v>
      </c>
      <c r="I114" s="4">
        <v>44617</v>
      </c>
      <c r="J114" s="1" t="s">
        <v>96</v>
      </c>
      <c r="K114" s="1">
        <v>901477803</v>
      </c>
      <c r="L114" s="1" t="s">
        <v>120</v>
      </c>
      <c r="M114" s="1" t="s">
        <v>121</v>
      </c>
    </row>
    <row r="115" spans="1:13" outlineLevel="1" collapsed="1" x14ac:dyDescent="0.35">
      <c r="A115" s="30"/>
      <c r="B115" s="28" t="s">
        <v>288</v>
      </c>
      <c r="C115" s="44">
        <f>SUBTOTAL(9,C68:C114)</f>
        <v>37536123</v>
      </c>
      <c r="D115" s="32"/>
      <c r="E115" s="30"/>
      <c r="F115" s="30"/>
      <c r="G115" s="30"/>
      <c r="H115" s="30"/>
      <c r="I115" s="31"/>
      <c r="J115" s="30"/>
      <c r="K115" s="30"/>
      <c r="L115" s="30"/>
      <c r="M115" s="30"/>
    </row>
    <row r="116" spans="1:13" hidden="1" outlineLevel="2" x14ac:dyDescent="0.35">
      <c r="A116" s="1">
        <v>70003596</v>
      </c>
      <c r="B116" s="1" t="s">
        <v>106</v>
      </c>
      <c r="C116" s="8">
        <v>2922500</v>
      </c>
      <c r="D116" s="3">
        <v>1</v>
      </c>
      <c r="E116" s="1">
        <v>500220</v>
      </c>
      <c r="F116" s="1" t="s">
        <v>107</v>
      </c>
      <c r="G116" s="1">
        <v>2</v>
      </c>
      <c r="H116" s="1">
        <v>2022</v>
      </c>
      <c r="I116" s="4">
        <v>44603</v>
      </c>
      <c r="J116" s="1" t="s">
        <v>96</v>
      </c>
      <c r="K116" s="1">
        <v>900488465</v>
      </c>
      <c r="L116" s="1" t="s">
        <v>104</v>
      </c>
      <c r="M116" s="1" t="s">
        <v>105</v>
      </c>
    </row>
    <row r="117" spans="1:13" outlineLevel="1" collapsed="1" x14ac:dyDescent="0.35">
      <c r="A117" s="30"/>
      <c r="B117" s="28" t="s">
        <v>289</v>
      </c>
      <c r="C117" s="44">
        <f>SUBTOTAL(9,C116:C116)</f>
        <v>2922500</v>
      </c>
      <c r="D117" s="32"/>
      <c r="E117" s="30"/>
      <c r="F117" s="30"/>
      <c r="G117" s="30"/>
      <c r="H117" s="30"/>
      <c r="I117" s="31"/>
      <c r="J117" s="30"/>
      <c r="K117" s="30"/>
      <c r="L117" s="30"/>
      <c r="M117" s="30"/>
    </row>
    <row r="118" spans="1:13" hidden="1" outlineLevel="2" x14ac:dyDescent="0.35">
      <c r="A118" s="2">
        <v>70003598</v>
      </c>
      <c r="B118" s="2" t="s">
        <v>194</v>
      </c>
      <c r="C118" s="21">
        <f>1861280-30</f>
        <v>1861250</v>
      </c>
      <c r="D118" s="2">
        <v>40</v>
      </c>
      <c r="E118" s="2">
        <v>4502495</v>
      </c>
      <c r="F118" s="2" t="s">
        <v>195</v>
      </c>
      <c r="G118" s="2">
        <v>1</v>
      </c>
      <c r="H118" s="2">
        <v>2022</v>
      </c>
      <c r="I118" s="14">
        <v>44581</v>
      </c>
      <c r="J118" s="2" t="s">
        <v>196</v>
      </c>
      <c r="K118">
        <v>900731411</v>
      </c>
      <c r="L118" s="2" t="s">
        <v>243</v>
      </c>
      <c r="M118" s="2" t="s">
        <v>244</v>
      </c>
    </row>
    <row r="119" spans="1:13" hidden="1" outlineLevel="2" x14ac:dyDescent="0.35">
      <c r="A119" s="2">
        <v>70003598</v>
      </c>
      <c r="B119" s="2" t="s">
        <v>194</v>
      </c>
      <c r="C119" s="21">
        <v>3403960</v>
      </c>
      <c r="D119" s="2">
        <v>40</v>
      </c>
      <c r="E119" s="2">
        <v>4502495</v>
      </c>
      <c r="F119" s="2" t="s">
        <v>195</v>
      </c>
      <c r="G119" s="2">
        <v>1</v>
      </c>
      <c r="H119" s="2">
        <v>2022</v>
      </c>
      <c r="I119" s="14">
        <v>44581</v>
      </c>
      <c r="J119" s="2" t="s">
        <v>196</v>
      </c>
      <c r="K119">
        <v>900731411</v>
      </c>
      <c r="L119" s="2" t="s">
        <v>243</v>
      </c>
      <c r="M119" s="2" t="s">
        <v>245</v>
      </c>
    </row>
    <row r="120" spans="1:13" outlineLevel="1" collapsed="1" x14ac:dyDescent="0.35">
      <c r="A120" s="39"/>
      <c r="B120" s="27" t="s">
        <v>290</v>
      </c>
      <c r="C120" s="40">
        <f>SUBTOTAL(9,C118:C119)</f>
        <v>5265210</v>
      </c>
      <c r="D120" s="39"/>
      <c r="E120" s="39"/>
      <c r="F120" s="39"/>
      <c r="G120" s="39"/>
      <c r="H120" s="39"/>
      <c r="I120" s="42"/>
      <c r="J120" s="39"/>
      <c r="K120" s="43"/>
      <c r="L120" s="39"/>
      <c r="M120" s="39"/>
    </row>
    <row r="121" spans="1:13" hidden="1" outlineLevel="2" x14ac:dyDescent="0.35">
      <c r="A121" s="1">
        <v>70003640</v>
      </c>
      <c r="B121" s="10" t="s">
        <v>128</v>
      </c>
      <c r="C121" s="8">
        <v>70202550</v>
      </c>
      <c r="D121" s="1">
        <v>1</v>
      </c>
      <c r="E121" s="1">
        <v>500140</v>
      </c>
      <c r="F121" s="1" t="s">
        <v>127</v>
      </c>
      <c r="G121" s="1">
        <v>2</v>
      </c>
      <c r="H121" s="1">
        <v>2022</v>
      </c>
      <c r="I121" s="4">
        <v>44620</v>
      </c>
      <c r="J121" s="1"/>
      <c r="K121" s="1">
        <v>900805406</v>
      </c>
      <c r="L121" s="1" t="s">
        <v>132</v>
      </c>
      <c r="M121" s="1" t="s">
        <v>131</v>
      </c>
    </row>
    <row r="122" spans="1:13" outlineLevel="1" collapsed="1" x14ac:dyDescent="0.35">
      <c r="A122" s="30"/>
      <c r="B122" s="29" t="s">
        <v>291</v>
      </c>
      <c r="C122" s="44">
        <f>SUBTOTAL(9,C121:C121)</f>
        <v>70202550</v>
      </c>
      <c r="D122" s="30"/>
      <c r="E122" s="30"/>
      <c r="F122" s="30"/>
      <c r="G122" s="30"/>
      <c r="H122" s="30"/>
      <c r="I122" s="31"/>
      <c r="J122" s="30"/>
      <c r="K122" s="30"/>
      <c r="L122" s="30"/>
      <c r="M122" s="30"/>
    </row>
    <row r="123" spans="1:13" hidden="1" outlineLevel="2" x14ac:dyDescent="0.35">
      <c r="A123" s="2">
        <v>70003641</v>
      </c>
      <c r="B123" s="2" t="s">
        <v>110</v>
      </c>
      <c r="C123" s="21">
        <v>7000000</v>
      </c>
      <c r="D123" s="2">
        <v>8</v>
      </c>
      <c r="E123" s="2">
        <v>500209</v>
      </c>
      <c r="F123" s="2" t="s">
        <v>112</v>
      </c>
      <c r="G123" s="2">
        <v>1</v>
      </c>
      <c r="H123" s="2">
        <v>2022</v>
      </c>
      <c r="I123" s="14">
        <v>44582</v>
      </c>
      <c r="J123" s="2" t="s">
        <v>102</v>
      </c>
      <c r="K123">
        <v>805013338</v>
      </c>
      <c r="L123" s="2" t="s">
        <v>246</v>
      </c>
      <c r="M123" s="2" t="s">
        <v>247</v>
      </c>
    </row>
    <row r="124" spans="1:13" hidden="1" outlineLevel="2" x14ac:dyDescent="0.35">
      <c r="A124" s="1">
        <v>70003641</v>
      </c>
      <c r="B124" s="1" t="s">
        <v>110</v>
      </c>
      <c r="C124" s="8">
        <v>2800000</v>
      </c>
      <c r="D124" s="6">
        <v>8</v>
      </c>
      <c r="E124" s="1">
        <v>500209</v>
      </c>
      <c r="F124" s="1" t="s">
        <v>111</v>
      </c>
      <c r="G124" s="1">
        <v>2</v>
      </c>
      <c r="H124" s="1">
        <v>2022</v>
      </c>
      <c r="I124" s="4">
        <v>44594</v>
      </c>
      <c r="J124" s="1" t="s">
        <v>102</v>
      </c>
      <c r="K124" s="1">
        <v>900217860</v>
      </c>
      <c r="L124" s="1" t="s">
        <v>108</v>
      </c>
      <c r="M124" s="1" t="s">
        <v>109</v>
      </c>
    </row>
    <row r="125" spans="1:13" hidden="1" outlineLevel="2" x14ac:dyDescent="0.35">
      <c r="A125" s="1">
        <v>70003641</v>
      </c>
      <c r="B125" s="1" t="s">
        <v>110</v>
      </c>
      <c r="C125" s="8">
        <v>15300000</v>
      </c>
      <c r="D125" s="6">
        <v>8</v>
      </c>
      <c r="E125" s="1">
        <v>500209</v>
      </c>
      <c r="F125" s="1" t="s">
        <v>111</v>
      </c>
      <c r="G125" s="1">
        <v>2</v>
      </c>
      <c r="H125" s="1">
        <v>2022</v>
      </c>
      <c r="I125" s="4">
        <v>44594</v>
      </c>
      <c r="J125" s="1" t="s">
        <v>102</v>
      </c>
      <c r="K125" s="1">
        <v>900217860</v>
      </c>
      <c r="L125" s="1" t="s">
        <v>108</v>
      </c>
      <c r="M125" s="1" t="s">
        <v>280</v>
      </c>
    </row>
    <row r="126" spans="1:13" outlineLevel="1" collapsed="1" x14ac:dyDescent="0.35">
      <c r="A126" s="30"/>
      <c r="B126" s="28" t="s">
        <v>292</v>
      </c>
      <c r="C126" s="44">
        <f>SUBTOTAL(9,C123:C125)</f>
        <v>25100000</v>
      </c>
      <c r="D126" s="46"/>
      <c r="E126" s="30"/>
      <c r="F126" s="30"/>
      <c r="G126" s="30"/>
      <c r="H126" s="30"/>
      <c r="I126" s="31"/>
      <c r="J126" s="30"/>
      <c r="K126" s="30"/>
      <c r="L126" s="30"/>
      <c r="M126" s="30"/>
    </row>
    <row r="127" spans="1:13" hidden="1" outlineLevel="2" x14ac:dyDescent="0.35">
      <c r="A127" s="2">
        <v>70003643</v>
      </c>
      <c r="B127" s="2" t="s">
        <v>197</v>
      </c>
      <c r="C127" s="21">
        <v>34000000</v>
      </c>
      <c r="D127" s="2">
        <v>1</v>
      </c>
      <c r="E127" s="2">
        <v>4500342</v>
      </c>
      <c r="F127" s="2" t="s">
        <v>144</v>
      </c>
      <c r="G127" s="2">
        <v>1</v>
      </c>
      <c r="H127" s="2">
        <v>2022</v>
      </c>
      <c r="I127" s="14">
        <v>44575</v>
      </c>
      <c r="J127" s="2" t="s">
        <v>96</v>
      </c>
      <c r="K127">
        <v>890311407</v>
      </c>
      <c r="L127" t="s">
        <v>85</v>
      </c>
      <c r="M127" s="2" t="s">
        <v>248</v>
      </c>
    </row>
    <row r="128" spans="1:13" outlineLevel="1" collapsed="1" x14ac:dyDescent="0.35">
      <c r="A128" s="39"/>
      <c r="B128" s="27" t="s">
        <v>293</v>
      </c>
      <c r="C128" s="40">
        <f>SUBTOTAL(9,C127:C127)</f>
        <v>34000000</v>
      </c>
      <c r="D128" s="39"/>
      <c r="E128" s="39"/>
      <c r="F128" s="39"/>
      <c r="G128" s="39"/>
      <c r="H128" s="39"/>
      <c r="I128" s="42"/>
      <c r="J128" s="39"/>
      <c r="K128" s="43"/>
      <c r="L128" s="43"/>
      <c r="M128" s="39"/>
    </row>
    <row r="129" spans="1:13" hidden="1" outlineLevel="2" x14ac:dyDescent="0.35">
      <c r="A129" s="2">
        <v>70003644</v>
      </c>
      <c r="B129" s="2" t="s">
        <v>233</v>
      </c>
      <c r="C129" s="21">
        <v>2560000</v>
      </c>
      <c r="D129" s="2">
        <v>2</v>
      </c>
      <c r="E129" s="2">
        <v>6016024</v>
      </c>
      <c r="F129" s="2" t="s">
        <v>154</v>
      </c>
      <c r="G129" s="2">
        <v>1</v>
      </c>
      <c r="H129" s="2">
        <v>2022</v>
      </c>
      <c r="I129" s="14">
        <v>44586</v>
      </c>
      <c r="J129" s="2" t="s">
        <v>96</v>
      </c>
      <c r="K129">
        <v>901257273</v>
      </c>
      <c r="L129" t="s">
        <v>265</v>
      </c>
      <c r="M129" t="s">
        <v>271</v>
      </c>
    </row>
    <row r="130" spans="1:13" hidden="1" outlineLevel="2" x14ac:dyDescent="0.35">
      <c r="A130" s="2">
        <v>70003644</v>
      </c>
      <c r="B130" s="2" t="s">
        <v>233</v>
      </c>
      <c r="C130" s="21">
        <v>610988</v>
      </c>
      <c r="D130" s="2">
        <v>2</v>
      </c>
      <c r="E130" s="2">
        <v>6033653</v>
      </c>
      <c r="F130" s="2" t="s">
        <v>234</v>
      </c>
      <c r="G130" s="2">
        <v>1</v>
      </c>
      <c r="H130" s="2">
        <v>2022</v>
      </c>
      <c r="I130" s="14">
        <v>44586</v>
      </c>
      <c r="J130" s="2" t="s">
        <v>147</v>
      </c>
      <c r="K130">
        <v>901144423</v>
      </c>
      <c r="L130" t="s">
        <v>278</v>
      </c>
      <c r="M130" s="2" t="s">
        <v>279</v>
      </c>
    </row>
    <row r="131" spans="1:13" hidden="1" outlineLevel="2" x14ac:dyDescent="0.35">
      <c r="A131" s="2">
        <v>70003644</v>
      </c>
      <c r="B131" s="2" t="s">
        <v>233</v>
      </c>
      <c r="C131" s="21">
        <v>1898032</v>
      </c>
      <c r="D131" s="2">
        <v>2</v>
      </c>
      <c r="E131" s="2">
        <v>6033654</v>
      </c>
      <c r="F131" s="2" t="s">
        <v>235</v>
      </c>
      <c r="G131" s="2">
        <v>1</v>
      </c>
      <c r="H131" s="2">
        <v>2022</v>
      </c>
      <c r="I131" s="14">
        <v>44586</v>
      </c>
      <c r="J131" s="2" t="s">
        <v>147</v>
      </c>
      <c r="K131">
        <v>901144423</v>
      </c>
      <c r="L131" t="s">
        <v>278</v>
      </c>
      <c r="M131" s="2" t="s">
        <v>279</v>
      </c>
    </row>
    <row r="132" spans="1:13" hidden="1" outlineLevel="2" x14ac:dyDescent="0.35">
      <c r="A132" s="2">
        <v>70003644</v>
      </c>
      <c r="B132" s="2" t="s">
        <v>233</v>
      </c>
      <c r="C132" s="21">
        <v>1027404</v>
      </c>
      <c r="D132" s="2">
        <v>2</v>
      </c>
      <c r="E132" s="2">
        <v>6033655</v>
      </c>
      <c r="F132" s="2" t="s">
        <v>236</v>
      </c>
      <c r="G132" s="2">
        <v>1</v>
      </c>
      <c r="H132" s="2">
        <v>2022</v>
      </c>
      <c r="I132" s="14">
        <v>44586</v>
      </c>
      <c r="J132" s="2" t="s">
        <v>147</v>
      </c>
      <c r="K132">
        <v>901144423</v>
      </c>
      <c r="L132" t="s">
        <v>278</v>
      </c>
      <c r="M132" s="2" t="s">
        <v>279</v>
      </c>
    </row>
    <row r="133" spans="1:13" hidden="1" outlineLevel="2" x14ac:dyDescent="0.35">
      <c r="A133" s="18">
        <v>70003644</v>
      </c>
      <c r="B133" s="2" t="s">
        <v>233</v>
      </c>
      <c r="C133" s="21">
        <v>1074464</v>
      </c>
      <c r="D133" s="2">
        <v>2</v>
      </c>
      <c r="E133" s="2">
        <v>6033656</v>
      </c>
      <c r="F133" s="2" t="s">
        <v>237</v>
      </c>
      <c r="G133" s="2">
        <v>1</v>
      </c>
      <c r="H133" s="2">
        <v>2022</v>
      </c>
      <c r="I133" s="14">
        <v>44586</v>
      </c>
      <c r="J133" s="2" t="s">
        <v>147</v>
      </c>
      <c r="K133">
        <v>901144423</v>
      </c>
      <c r="L133" t="s">
        <v>278</v>
      </c>
      <c r="M133" s="2" t="s">
        <v>279</v>
      </c>
    </row>
    <row r="134" spans="1:13" hidden="1" outlineLevel="2" x14ac:dyDescent="0.35">
      <c r="A134" s="2">
        <v>70003644</v>
      </c>
      <c r="B134" s="2" t="s">
        <v>233</v>
      </c>
      <c r="C134" s="21">
        <v>1074464</v>
      </c>
      <c r="D134" s="2">
        <v>2</v>
      </c>
      <c r="E134" s="2">
        <v>6033657</v>
      </c>
      <c r="F134" s="2" t="s">
        <v>238</v>
      </c>
      <c r="G134" s="2">
        <v>1</v>
      </c>
      <c r="H134" s="2">
        <v>2022</v>
      </c>
      <c r="I134" s="14">
        <v>44586</v>
      </c>
      <c r="J134" s="2" t="s">
        <v>147</v>
      </c>
      <c r="K134">
        <v>901144423</v>
      </c>
      <c r="L134" t="s">
        <v>278</v>
      </c>
      <c r="M134" s="2" t="s">
        <v>279</v>
      </c>
    </row>
    <row r="135" spans="1:13" hidden="1" outlineLevel="2" x14ac:dyDescent="0.35">
      <c r="A135" s="2">
        <v>70003644</v>
      </c>
      <c r="B135" s="2" t="s">
        <v>233</v>
      </c>
      <c r="C135" s="21">
        <v>649780</v>
      </c>
      <c r="D135" s="2">
        <v>2</v>
      </c>
      <c r="E135" s="2">
        <v>6033658</v>
      </c>
      <c r="F135" s="2" t="s">
        <v>239</v>
      </c>
      <c r="G135" s="2">
        <v>1</v>
      </c>
      <c r="H135" s="2">
        <v>2022</v>
      </c>
      <c r="I135" s="14">
        <v>44586</v>
      </c>
      <c r="J135" s="2" t="s">
        <v>147</v>
      </c>
      <c r="K135">
        <v>901144423</v>
      </c>
      <c r="L135" t="s">
        <v>278</v>
      </c>
      <c r="M135" s="2" t="s">
        <v>279</v>
      </c>
    </row>
    <row r="136" spans="1:13" outlineLevel="1" collapsed="1" x14ac:dyDescent="0.35">
      <c r="A136" s="39"/>
      <c r="B136" s="27" t="s">
        <v>294</v>
      </c>
      <c r="C136" s="40">
        <f>SUBTOTAL(9,C129:C135)</f>
        <v>8895132</v>
      </c>
      <c r="D136" s="39"/>
      <c r="E136" s="39"/>
      <c r="F136" s="39"/>
      <c r="G136" s="39"/>
      <c r="H136" s="39"/>
      <c r="I136" s="42"/>
      <c r="J136" s="39"/>
      <c r="K136" s="43"/>
      <c r="L136" s="43"/>
      <c r="M136" s="39"/>
    </row>
    <row r="137" spans="1:13" hidden="1" outlineLevel="2" x14ac:dyDescent="0.35">
      <c r="A137" s="15">
        <v>70003646</v>
      </c>
      <c r="B137" s="15" t="s">
        <v>115</v>
      </c>
      <c r="C137" s="22">
        <v>19800000</v>
      </c>
      <c r="D137" s="15">
        <v>550</v>
      </c>
      <c r="E137" s="15">
        <v>4700497</v>
      </c>
      <c r="F137" s="15" t="s">
        <v>124</v>
      </c>
      <c r="G137" s="15">
        <v>1</v>
      </c>
      <c r="H137" s="15">
        <v>2022</v>
      </c>
      <c r="I137" s="16">
        <v>44589</v>
      </c>
      <c r="J137" s="15" t="s">
        <v>117</v>
      </c>
      <c r="K137">
        <v>830095213</v>
      </c>
      <c r="L137" t="s">
        <v>122</v>
      </c>
      <c r="M137" t="s">
        <v>249</v>
      </c>
    </row>
    <row r="138" spans="1:13" hidden="1" outlineLevel="2" x14ac:dyDescent="0.35">
      <c r="A138" s="1">
        <v>70003646</v>
      </c>
      <c r="B138" s="1" t="s">
        <v>115</v>
      </c>
      <c r="C138" s="8">
        <v>22028000</v>
      </c>
      <c r="D138" s="3">
        <v>500</v>
      </c>
      <c r="E138" s="1">
        <v>500904</v>
      </c>
      <c r="F138" s="1" t="s">
        <v>116</v>
      </c>
      <c r="G138" s="1">
        <v>2</v>
      </c>
      <c r="H138" s="1">
        <v>2022</v>
      </c>
      <c r="I138" s="4">
        <v>44607</v>
      </c>
      <c r="J138" s="1" t="s">
        <v>117</v>
      </c>
      <c r="K138" s="1">
        <v>901485090</v>
      </c>
      <c r="L138" s="1" t="s">
        <v>113</v>
      </c>
      <c r="M138" s="1" t="s">
        <v>114</v>
      </c>
    </row>
    <row r="139" spans="1:13" hidden="1" outlineLevel="2" x14ac:dyDescent="0.35">
      <c r="A139" s="1">
        <v>70003646</v>
      </c>
      <c r="B139" s="1" t="s">
        <v>115</v>
      </c>
      <c r="C139" s="8">
        <v>17820000</v>
      </c>
      <c r="D139" s="3">
        <v>495</v>
      </c>
      <c r="E139" s="1">
        <v>4700497</v>
      </c>
      <c r="F139" s="1" t="s">
        <v>124</v>
      </c>
      <c r="G139" s="1">
        <v>2</v>
      </c>
      <c r="H139" s="1">
        <v>2022</v>
      </c>
      <c r="I139" s="4">
        <v>44614</v>
      </c>
      <c r="J139" s="1" t="s">
        <v>117</v>
      </c>
      <c r="K139" s="1">
        <v>830095213</v>
      </c>
      <c r="L139" s="1" t="s">
        <v>122</v>
      </c>
      <c r="M139" s="1" t="s">
        <v>123</v>
      </c>
    </row>
    <row r="140" spans="1:13" outlineLevel="1" collapsed="1" x14ac:dyDescent="0.35">
      <c r="A140" s="30"/>
      <c r="B140" s="28" t="s">
        <v>295</v>
      </c>
      <c r="C140" s="44">
        <f>SUBTOTAL(9,C137:C139)</f>
        <v>59648000</v>
      </c>
      <c r="D140" s="32"/>
      <c r="E140" s="30"/>
      <c r="F140" s="30"/>
      <c r="G140" s="30"/>
      <c r="H140" s="30"/>
      <c r="I140" s="31"/>
      <c r="J140" s="30"/>
      <c r="K140" s="30"/>
      <c r="L140" s="30"/>
      <c r="M140" s="30"/>
    </row>
    <row r="141" spans="1:13" hidden="1" outlineLevel="2" x14ac:dyDescent="0.35">
      <c r="A141" s="2">
        <v>3200000908</v>
      </c>
      <c r="B141" s="2" t="s">
        <v>40</v>
      </c>
      <c r="C141" s="21">
        <v>627618885</v>
      </c>
      <c r="D141" s="2"/>
      <c r="E141" s="2">
        <v>6033470</v>
      </c>
      <c r="F141" s="2" t="s">
        <v>40</v>
      </c>
      <c r="G141" s="2">
        <v>1</v>
      </c>
      <c r="H141" s="2">
        <v>2022</v>
      </c>
      <c r="I141" s="14"/>
      <c r="J141" s="2"/>
      <c r="K141" t="s">
        <v>38</v>
      </c>
      <c r="L141" t="s">
        <v>39</v>
      </c>
      <c r="M141">
        <v>21092</v>
      </c>
    </row>
    <row r="142" spans="1:13" outlineLevel="1" collapsed="1" x14ac:dyDescent="0.35">
      <c r="A142" s="39"/>
      <c r="B142" s="27" t="s">
        <v>296</v>
      </c>
      <c r="C142" s="40">
        <f>SUBTOTAL(9,C141:C141)</f>
        <v>627618885</v>
      </c>
      <c r="D142" s="39"/>
      <c r="E142" s="39"/>
      <c r="F142" s="39"/>
      <c r="G142" s="39"/>
      <c r="H142" s="39"/>
      <c r="I142" s="42"/>
      <c r="J142" s="39"/>
      <c r="K142" s="43"/>
      <c r="L142" s="43"/>
      <c r="M142" s="43"/>
    </row>
    <row r="143" spans="1:13" x14ac:dyDescent="0.35">
      <c r="A143" s="47"/>
      <c r="B143" s="48" t="s">
        <v>328</v>
      </c>
      <c r="C143" s="49">
        <f>SUBTOTAL(9,C2:C141)</f>
        <v>1088694183</v>
      </c>
      <c r="D143" s="47"/>
      <c r="E143" s="47"/>
      <c r="F143" s="47"/>
      <c r="G143" s="47"/>
      <c r="H143" s="47"/>
      <c r="I143" s="50"/>
      <c r="J143" s="47"/>
      <c r="K143" s="51"/>
      <c r="L143" s="51"/>
      <c r="M143" s="51"/>
    </row>
    <row r="145" spans="2:5" x14ac:dyDescent="0.35">
      <c r="B145" s="13" t="s">
        <v>317</v>
      </c>
      <c r="C145" s="24">
        <f>173017512+3515809</f>
        <v>176533321</v>
      </c>
      <c r="E145" s="23"/>
    </row>
    <row r="146" spans="2:5" x14ac:dyDescent="0.35">
      <c r="B146" s="13" t="s">
        <v>318</v>
      </c>
      <c r="C146" s="24">
        <f>1424400+6335611+7986629</f>
        <v>15746640</v>
      </c>
      <c r="E146" s="23"/>
    </row>
    <row r="147" spans="2:5" x14ac:dyDescent="0.35">
      <c r="B147" s="25" t="s">
        <v>321</v>
      </c>
      <c r="C147" s="24">
        <f>+C143</f>
        <v>1088694183</v>
      </c>
      <c r="E147" s="23"/>
    </row>
    <row r="148" spans="2:5" ht="4.5" customHeight="1" x14ac:dyDescent="0.35"/>
    <row r="149" spans="2:5" x14ac:dyDescent="0.35">
      <c r="B149" s="37" t="s">
        <v>322</v>
      </c>
      <c r="C149" s="38">
        <f>+C147+C145+C146+Cabaña!C81</f>
        <v>1499047644</v>
      </c>
    </row>
    <row r="150" spans="2:5" x14ac:dyDescent="0.35">
      <c r="E150" s="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Cabaña</vt:lpstr>
      <vt:lpstr>Falk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Ximena Mejia</dc:creator>
  <cp:lastModifiedBy>Andres Felipe Moreno Cifuentes</cp:lastModifiedBy>
  <dcterms:created xsi:type="dcterms:W3CDTF">2022-02-28T13:51:47Z</dcterms:created>
  <dcterms:modified xsi:type="dcterms:W3CDTF">2022-09-15T16:47:06Z</dcterms:modified>
</cp:coreProperties>
</file>