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1ED8B2EA-7288-4E4D-A10E-B509E04FDE6E}"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 r="B6" i="7"/>
  <c r="B5" i="7"/>
  <c r="B4" i="7"/>
  <c r="B3" i="7"/>
  <c r="B25" i="8" l="1"/>
  <c r="B7" i="8" l="1"/>
  <c r="B6" i="8"/>
  <c r="B5" i="8"/>
  <c r="B7" i="9"/>
  <c r="B6" i="9"/>
  <c r="B5" i="9"/>
  <c r="B4" i="9"/>
  <c r="B3" i="9"/>
  <c r="B13" i="8"/>
  <c r="B11" i="8"/>
  <c r="B4" i="8"/>
  <c r="B3" i="8"/>
  <c r="B14" i="8"/>
  <c r="B34" i="8" l="1"/>
</calcChain>
</file>

<file path=xl/sharedStrings.xml><?xml version="1.0" encoding="utf-8"?>
<sst xmlns="http://schemas.openxmlformats.org/spreadsheetml/2006/main" count="232" uniqueCount="173">
  <si>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</si>
  <si>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</si>
  <si>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</si>
  <si>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</si>
  <si>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</si>
  <si>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</si>
  <si>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</si>
  <si>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</si>
  <si>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</si>
  <si>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</si>
  <si>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</si>
  <si>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</si>
  <si>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</si>
  <si>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</si>
  <si>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</si>
  <si>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</si>
  <si>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</si>
  <si>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</si>
  <si>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</si>
  <si>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</si>
  <si>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</si>
  <si>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</si>
  <si>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</si>
  <si>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</si>
  <si>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</si>
  <si>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</si>
  <si>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</si>
  <si>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</si>
  <si>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</si>
  <si>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</si>
  <si>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</si>
  <si>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</si>
  <si>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</si>
  <si>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</si>
  <si>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</si>
  <si>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</si>
  <si>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</si>
  <si>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</si>
  <si>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</si>
  <si>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</si>
  <si>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</si>
  <si>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</si>
  <si>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</si>
  <si>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</si>
  <si>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</si>
  <si>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</si>
  <si>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</si>
  <si>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</si>
  <si>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</si>
  <si>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</si>
  <si>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</si>
  <si>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</si>
  <si>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</si>
  <si>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</si>
  <si>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</si>
  <si>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</si>
  <si>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</si>
  <si>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</si>
  <si>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</si>
  <si>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</si>
  <si>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</si>
  <si>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</si>
  <si>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</si>
  <si>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</si>
  <si>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</si>
  <si>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</si>
  <si>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</si>
  <si>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</si>
  <si>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</si>
  <si>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</si>
  <si>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</si>
  <si>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</si>
  <si>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</si>
  <si>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</si>
  <si>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</si>
  <si>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</si>
  <si>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</si>
  <si>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</si>
  <si>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</si>
  <si>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</si>
  <si>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</si>
  <si>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</si>
  <si>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</si>
  <si>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</si>
  <si>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</si>
  <si>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</si>
  <si>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</si>
  <si>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</si>
  <si>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</si>
  <si>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</si>
  <si>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</si>
  <si>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</si>
  <si>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</si>
  <si>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</si>
  <si>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 xml:space="preserve">OCURRENCIA </t>
  </si>
  <si>
    <t>REASEGURO- SUPERA LOS $500M-</t>
  </si>
  <si>
    <t>LARGE GLOSSES</t>
  </si>
  <si>
    <t>Daños</t>
  </si>
  <si>
    <t>VALOR ASEGURADO</t>
  </si>
  <si>
    <t xml:space="preserve">Ocupado-trabajador cuenta ajena </t>
  </si>
  <si>
    <t>Ocupado - Autonomo</t>
  </si>
  <si>
    <t xml:space="preserve">Tareas del hogar </t>
  </si>
  <si>
    <t>Acompañante motorista</t>
  </si>
  <si>
    <t xml:space="preserve">Ciclista </t>
  </si>
  <si>
    <t>Cliclista vehículo</t>
  </si>
  <si>
    <t xml:space="preserve">Motociclista </t>
  </si>
  <si>
    <t>Ocupante vehículo</t>
  </si>
  <si>
    <t>Pasajero servicio publico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</si>
  <si>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</si>
  <si>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</si>
  <si>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</si>
  <si>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</si>
  <si>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</si>
  <si>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</si>
  <si>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</si>
  <si>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</si>
  <si>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</si>
  <si>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</si>
  <si>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</si>
  <si>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</si>
  <si>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</si>
  <si>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</si>
  <si>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</si>
  <si>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</si>
  <si>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</si>
  <si>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</si>
  <si>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</si>
  <si>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Juzgado Segundo Promiscuo del Circuito de Puerto Asís, Putumayo</t>
  </si>
  <si>
    <t>Empresa de Transporte de Derivados del Petróleo y Carga Limitada</t>
  </si>
  <si>
    <t xml:space="preserve">Miguel Antonio Moncayo Muñoz </t>
  </si>
  <si>
    <t>Llamado en garantía</t>
  </si>
  <si>
    <t>Fallecido</t>
  </si>
  <si>
    <t xml:space="preserve">Keiner Estiven Quistial Castro </t>
  </si>
  <si>
    <t>T.I. 1.006.851.189</t>
  </si>
  <si>
    <t>Soltero</t>
  </si>
  <si>
    <t>15 de noviembre de 2001</t>
  </si>
  <si>
    <t xml:space="preserve">16 años </t>
  </si>
  <si>
    <t>17 de enero de 2018</t>
  </si>
  <si>
    <t>No aplica</t>
  </si>
  <si>
    <t>Sin profesión</t>
  </si>
  <si>
    <t>Uno</t>
  </si>
  <si>
    <t xml:space="preserve">Barrio El Vergel, Casa2. Municipio Orito, Putumayo. </t>
  </si>
  <si>
    <t>gloria.quistial41108154@yahoo.com</t>
  </si>
  <si>
    <t>86568318900220200009500</t>
  </si>
  <si>
    <t xml:space="preserve">No se agotó requisito de procedibilidad. Se solicitaron medidas cautelares con la demanda. </t>
  </si>
  <si>
    <t xml:space="preserve">Responsabilidad Civil Extracontractual </t>
  </si>
  <si>
    <t xml:space="preserve">1. El 17 de enero de 2018, a las 17:40 horas aproximadamente colisonó la motocicleta de placas KUV87D, conducida Keiner Estiven Quistial Castro y el vehículo tipo caminón de placa XVA759, conducido por el señor Miguel Antonio Moncayo Muñoz. 
2. El vehículo de placas XVA759 era de propiedad de la compañía Transdepet y Carga Ltda. 
3. Como consecuencia del accidente de tránsito, Keiner Estiven Quistial Castro falleció en el lugar de los hechos. 
4. El Informe Policial de Accidente de tránsito no indicó ninguna hipotesis del accidente de tránsito. 
</t>
  </si>
  <si>
    <t>19 de octubre de 2021</t>
  </si>
  <si>
    <t>7 de octubre de 2021</t>
  </si>
  <si>
    <t>8 de noviembre de 2021</t>
  </si>
  <si>
    <t>022194782/31</t>
  </si>
  <si>
    <t>XVA759</t>
  </si>
  <si>
    <t xml:space="preserve">Transdepet y Carga Ltda. </t>
  </si>
  <si>
    <t>846004230-5</t>
  </si>
  <si>
    <t>Estudiante</t>
  </si>
  <si>
    <t>Gloria Amparo Quistial Castro (Madre)</t>
  </si>
  <si>
    <t>Paola Andrea Meneses Quistal (Hermana)</t>
  </si>
  <si>
    <t>Néstor Federico Quistial Meneses (Abuelo)</t>
  </si>
  <si>
    <t>Carmen Elena Castro Mejía (Abuela)</t>
  </si>
  <si>
    <t>Oscar Rosalino Tipanguano Pilio  (Tercero no familiar)</t>
  </si>
  <si>
    <t>Daño moral</t>
  </si>
  <si>
    <t xml:space="preserve">Daño moral </t>
  </si>
  <si>
    <t>Concurrencia de culpas</t>
  </si>
  <si>
    <t>Deducible</t>
  </si>
  <si>
    <t>EXCEPCIONES FRENTE A LA DEMANDA:
1.	Inexistencia de responsabilidad como consecuencia del hecho exclusivo de la víctima
2.	Inexistencia de responsabilidad a cargo de los demandados por la falta de acreditación del nexo causal
3.	Reducción de la indemnización como consecuencia de la incidencia de la conducta de la víctima en la producción del daño.
4.	Falta de legitimación en causa por parte del tercero Oscar Rosalino Tipanguano Pilio
5.	Improcedencia del reconocimiento de lucro cesante
6.	Improcedencia del reconocimiento del daño emergente
7.	Genérica o innominada
EXCEPCIONES FRENTE AL LLAMAMIENTO EN GANRANTÍA
1.	Aplicación del principio de congruencia
2.	Inexistencia de obligación indemnizatoria, por cuanto no se ha realizado el riesgo asegurado en la póliza de auto colectivo – pesados no. 0221194782/31
3.	Riesgos expresamente excluidos en la póliza de auto colectivo – pesados no. 0221194782/31
4.	Carácter meramente indemnizatorio que revisten los contratos de seguros.
5.	En cualquier caso, de ninguna forma se podrá exceder el límite del valor asegurado
6.	En cualquier caso, se deberá tener en cuenta el deducible pactado.
7.	Genérica o innominada</t>
  </si>
  <si>
    <t>67601251- APJ30844</t>
  </si>
  <si>
    <t>Llamado en Garantía</t>
  </si>
  <si>
    <t xml:space="preserve">Allianz Seguros S.A. </t>
  </si>
  <si>
    <t xml:space="preserve"> La contingencia se califica como PROBABLE por las siguientes razones: La Póliza de Auto Colectivo –Pesados No. 0222194782/31, cuyo asegurado es Transdepet y Carga Ltda., presta cobertura material y temporal, de conformidad con los hechos y pretensiones expuestas en el libelo de la demanda. Además, en este caso está acreditada la responsabilidad civil extracontractual del asegurado. Lo primero que debe tomarse en consideración es la cobertura de la póliza. Frente a la cobertura temporal, debe señalarse que la ocurrencia del accidente de tránsito (17 de enero de 2018) se encuentra dentro de la delimitación temporal de la Póliza en mención comprendida desde el 17 de diciembre de 2017 hasta el 16 de diciembre de 2018, bajo la modalidad de ocurrencia. Aunado a ello, presta cobertura material en tanto ampara la responsabilidad civil extracontractual, pretensión que se le endilga al extremo pasivo. Por otro lado, frente a la responsabilidad del asegurado debe indicarse que esta se encuentra acreditada con el Informe Técnico de Reconstrucción de Accidente de Tránsito RAT. Lo primero que debe indicarse es que el RAT concluye que las causas determinantes del accidente son atribuibles al conductor del vehículo asegurado por no mirar los obstáculos y actores viales presentes al momento de hacer un giro hacia la izquierda y de manera conjunta a la víctima mortal del accidente por conducir en exceso de velocidad al momento del siniestro. Sin embargo, el informe no fue aportado al proceso por resultar desfavorable a los intereses de la compañía. En ese orden de ideas, no existen elementos de prueba que permitan desvirtuar la responsabilidad del asegurado en el accidente de tránsito, por lo cual una sentencia condenatoria es altamente probable. Lo anterior, sin perjuicio del carácter contingente del proceso.</t>
  </si>
  <si>
    <t>22194782/31</t>
  </si>
  <si>
    <t xml:space="preserve">RCE HOMICIDIO </t>
  </si>
  <si>
    <t xml:space="preserve">17/12/2017 - 17/12/2018 </t>
  </si>
  <si>
    <r>
      <t>Como liquidación objetiva de perjuicios se llegó a $107.500.000. Lo anterior, con base en los siguientes fundamentos jurídicos:
1.</t>
    </r>
    <r>
      <rPr>
        <b/>
        <sz val="11"/>
        <color theme="1"/>
        <rFont val="Calibri"/>
        <family val="2"/>
        <scheme val="minor"/>
      </rPr>
      <t>Lucro cesante:</t>
    </r>
    <r>
      <rPr>
        <sz val="11"/>
        <color theme="1"/>
        <rFont val="Calibri"/>
        <family val="2"/>
        <scheme val="minor"/>
      </rPr>
      <t xml:space="preserve"> No se reconocerá suma alguna a título de lucro cesante teniendo que la Corte Suprema de Justicia (sentencia del 10 de mayo de 2016, M.P. Álvaro Fernando García) ha reiterado que es improcedente reconocer lucro cesante frente a menores de edad. Aunado a lo anterior, en el plenario no obra prueba alguna que acredite la dependencia económica de la señora Amparo Quistial frente al menor fallecido. Por otra parte, no obra en el plenario prueba alguna que acredite que el menor estaba habilitado legalmente para desempeñar una actividad económica.  Así las cosas, es improcedente el reconocimiento del lucro cesante por el fallecimiento de Keiner Estiven Quistial, quien para el momento del accidente tenía 16 años. 
2.</t>
    </r>
    <r>
      <rPr>
        <b/>
        <sz val="11"/>
        <color theme="1"/>
        <rFont val="Calibri"/>
        <family val="2"/>
        <scheme val="minor"/>
      </rPr>
      <t>Daño Moral:</t>
    </r>
    <r>
      <rPr>
        <sz val="11"/>
        <color theme="1"/>
        <rFont val="Calibri"/>
        <family val="2"/>
        <scheme val="minor"/>
      </rPr>
      <t xml:space="preserve"> se tomó como daño moral la suma de $60.000.000 para la señora Gloria Amparo Quistial, madre de la víctima directa.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ahora bien se reconocerá daño moral al señor Oscar Tipanguano toda vez que se considera que a partir de los interrogatorios de parte y testimonios practicados dentro del proceso judicial la señora Juez puede encontrar probada la relación filial y afectiva con la víctima directa y otorgandole la calidad de padre de crianza (siendo de establecer que el menor vivía con este previo a su fallecimiento), calculando el daño moral de este en $60.000.000 en concordancia a la sentencia SC13925 de 2016. Por otra parte, en cuanto a los perjuicios de los familiares de segundo grado de consanguinidad, la Corte Suprema de Justicia, Sala de Casación Civil ha establecido que la muerte de un familiar de segundo grado debe ser resarcida por $30,000,000 (Sentencia del 7 de marzo de 2019, M.P. Octavio Augusto Tejeiro Duque) por lo cual, se deberá reconocer como daño moral a cada uno de los abuelos y a la hermana de la víctima directa, los señores Néstor Quistial, Carmen Castro y Paola Andrea Meneses Quistial la suma de $30,000,000. En ese sentido el valor total a título de daño moral corresponde a $210,000,000. 
3</t>
    </r>
    <r>
      <rPr>
        <b/>
        <sz val="11"/>
        <color theme="1"/>
        <rFont val="Calibri"/>
        <family val="2"/>
        <scheme val="minor"/>
      </rPr>
      <t xml:space="preserve">.Daño emergente: </t>
    </r>
    <r>
      <rPr>
        <sz val="11"/>
        <color theme="1"/>
        <rFont val="Calibri"/>
        <family val="2"/>
        <scheme val="minor"/>
      </rPr>
      <t>se reconocerá daño emergente, el cual se encuentra soportado por la  factura de venta No 0534 del 20 de enero de 2020, de la Funeraria Funerales ContruFun identificada con Nit 6342137-1 por el valor de $8.000.000 donde se relaciona los gastos que soporto la parte demandante respecto del funeral de la víctima directa. 
4.</t>
    </r>
    <r>
      <rPr>
        <b/>
        <sz val="11"/>
        <color theme="1"/>
        <rFont val="Calibri"/>
        <family val="2"/>
        <scheme val="minor"/>
      </rPr>
      <t>Concurrencia de culpas:</t>
    </r>
    <r>
      <rPr>
        <sz val="11"/>
        <color theme="1"/>
        <rFont val="Calibri"/>
        <family val="2"/>
        <scheme val="minor"/>
      </rPr>
      <t xml:space="preserve"> Teniendo en cuenta que de las pruebas que obran en el plenario se pudo acreditar que la víctima se desplazaba desconociendo los límites de velocidad, que no portaba casco y que no estaba habilitado legalmente para conducir una motocicleta, hay una coparticipación del 50% en la producción del resultado dañoso en cabeza del Keiner Estiven Quistial.  Por tanto, el extremo pasivo debe reconocer el 50 % del valor total de los perjuicios tasados anteriormente, para un total de $109.000.000.
5.</t>
    </r>
    <r>
      <rPr>
        <b/>
        <sz val="11"/>
        <color theme="1"/>
        <rFont val="Calibri"/>
        <family val="2"/>
        <scheme val="minor"/>
      </rPr>
      <t xml:space="preserve"> Deducible:</t>
    </r>
    <r>
      <rPr>
        <sz val="11"/>
        <color theme="1"/>
        <rFont val="Calibri"/>
        <family val="2"/>
        <scheme val="minor"/>
      </rPr>
      <t xml:space="preserve"> Teniendo en cuenta que el valor de las pretensiones objetivadas es equivalente a $109.000.000 y que el deducible en la Póliza corresponde a $1,500,000, la liquidación objetivada de los perjuicios equivale a $107.500.000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</si>
</sst>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164" formatCode="&quot;$&quot;\ #,##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9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42" fontId="6" fillId="7" borderId="1" xfId="1" applyFont="1" applyFill="1" applyBorder="1" applyAlignment="1">
      <alignment horizontal="center" vertical="top"/>
    </xf>
    <xf numFmtId="0" fontId="6" fillId="0" borderId="1" xfId="0" applyFont="1" applyBorder="1" applyAlignment="1">
      <alignment horizontal="left" vertical="top"/>
    </xf>
    <xf numFmtId="42" fontId="0" fillId="0" borderId="1" xfId="1" applyFont="1" applyBorder="1" applyAlignment="1">
      <alignment horizontal="right" vertical="top"/>
    </xf>
    <xf numFmtId="9" fontId="6" fillId="0" borderId="1" xfId="0" applyNumberFormat="1" applyFont="1" applyBorder="1" applyAlignment="1">
      <alignment horizontal="right" vertical="top"/>
    </xf>
    <xf numFmtId="0" fontId="0" fillId="0" borderId="0" xfId="0" applyAlignment="1">
      <alignment horizontal="left"/>
    </xf>
    <xf numFmtId="0" fontId="0" fillId="0" borderId="1" xfId="0" applyBorder="1" applyAlignment="1">
      <alignment horizontal="left"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14" fontId="0" fillId="0" borderId="1" xfId="0" applyNumberFormat="1" applyBorder="1" applyAlignment="1">
      <alignment horizontal="justify" vertical="top"/>
    </xf>
    <xf numFmtId="49"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0" fillId="0" borderId="1" xfId="0" applyBorder="1" applyAlignment="1">
      <alignment horizontal="left" wrapText="1"/>
    </xf>
    <xf numFmtId="0" fontId="0" fillId="0" borderId="1" xfId="0" applyBorder="1" applyAlignment="1">
      <alignment horizontal="left"/>
    </xf>
    <xf numFmtId="42" fontId="0" fillId="5" borderId="0" xfId="1" applyFont="1" applyFill="1" applyBorder="1" applyAlignment="1">
      <alignment horizontal="right" vertical="top"/>
    </xf>
    <xf numFmtId="0" fontId="0" fillId="0" borderId="7" xfId="0" applyBorder="1" applyAlignment="1">
      <alignment horizontal="center" vertical="top"/>
    </xf>
    <xf numFmtId="0" fontId="0" fillId="0" borderId="8" xfId="0" applyBorder="1" applyAlignment="1">
      <alignment horizontal="center" vertical="top"/>
    </xf>
    <xf numFmtId="42" fontId="0" fillId="0" borderId="2" xfId="1" applyFont="1" applyBorder="1" applyAlignment="1">
      <alignment horizontal="right" vertical="top"/>
    </xf>
    <xf numFmtId="42" fontId="0" fillId="0" borderId="3" xfId="1" applyFont="1" applyBorder="1" applyAlignment="1">
      <alignment horizontal="right" vertical="top"/>
    </xf>
    <xf numFmtId="0" fontId="4" fillId="6" borderId="2" xfId="0" applyFont="1" applyFill="1" applyBorder="1" applyAlignment="1">
      <alignment horizontal="right" vertical="top"/>
    </xf>
    <xf numFmtId="0" fontId="4" fillId="6" borderId="3" xfId="0" applyFont="1" applyFill="1" applyBorder="1" applyAlignment="1">
      <alignment horizontal="right"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3" xfId="0" applyFont="1" applyFill="1" applyBorder="1" applyAlignment="1">
      <alignment horizontal="right" vertical="top"/>
    </xf>
    <xf numFmtId="0" fontId="4" fillId="6" borderId="6" xfId="0" applyFont="1" applyFill="1" applyBorder="1" applyAlignment="1">
      <alignment horizontal="right"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xf>
    <xf numFmtId="0" fontId="0" fillId="0" borderId="15" xfId="0" applyBorder="1" applyAlignment="1">
      <alignment horizontal="left"/>
    </xf>
    <xf numFmtId="0" fontId="0" fillId="0" borderId="3" xfId="0" applyBorder="1" applyAlignment="1">
      <alignment horizontal="left"/>
    </xf>
    <xf numFmtId="0" fontId="0" fillId="0" borderId="1" xfId="0" applyBorder="1" applyAlignment="1">
      <alignment horizontal="center" vertical="top"/>
    </xf>
    <xf numFmtId="42" fontId="0" fillId="5" borderId="1" xfId="1" applyFont="1" applyFill="1" applyBorder="1" applyAlignment="1">
      <alignment horizontal="justify" vertical="top"/>
    </xf>
    <xf numFmtId="164" fontId="0" fillId="0" borderId="2" xfId="1" applyNumberFormat="1" applyFont="1" applyBorder="1" applyAlignment="1">
      <alignment horizontal="center" vertical="top"/>
    </xf>
    <xf numFmtId="164" fontId="0" fillId="0" borderId="3" xfId="1" applyNumberFormat="1" applyFont="1" applyBorder="1" applyAlignment="1">
      <alignment horizontal="center" vertical="top"/>
    </xf>
    <xf numFmtId="0" fontId="0" fillId="0" borderId="2" xfId="0" applyBorder="1" applyAlignment="1">
      <alignment horizontal="center" vertical="center"/>
    </xf>
    <xf numFmtId="0" fontId="0" fillId="0" borderId="3" xfId="0" applyBorder="1" applyAlignment="1">
      <alignment horizontal="center" vertical="center"/>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krodriguez\Downloads\2210_SolicitudAntecedentes_Amparo%20Quistial_dcb%201.xlsx" TargetMode="External"/><Relationship Id="rId1" Type="http://schemas.openxmlformats.org/officeDocument/2006/relationships/externalLinkPath" Target="2210_SolicitudAntecedentes_Amparo%20Quistial_dc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AUTOS NOTA 325"/>
      <sheetName val="Hoja2"/>
    </sheetNames>
    <sheetDataSet>
      <sheetData sheetId="0">
        <row r="2">
          <cell r="B2" t="str">
            <v>86568318900220200009500</v>
          </cell>
        </row>
        <row r="3">
          <cell r="B3" t="str">
            <v>Juzgado Segundo Promiscuo del Circuito de Puerto Asís, Putumayo</v>
          </cell>
        </row>
        <row r="4">
          <cell r="B4" t="str">
            <v>Empresa de Transporte de Derivados del Petróleo y Carga Limitada</v>
          </cell>
        </row>
        <row r="10">
          <cell r="B10" t="str">
            <v xml:space="preserve">Oscar Rosalino Tipanguano Pilio </v>
          </cell>
        </row>
        <row r="11">
          <cell r="B11" t="str">
            <v>Llamado en garantía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loria.quistial41108154@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8"/>
  <sheetViews>
    <sheetView zoomScale="115" zoomScaleNormal="115"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19.140625" style="7" customWidth="1"/>
    <col min="4" max="4" width="11.42578125" style="2" hidden="1" customWidth="1"/>
    <col min="5" max="6" width="0" style="2" hidden="1" customWidth="1"/>
    <col min="7" max="16384" width="11.42578125" style="2" hidden="1"/>
  </cols>
  <sheetData>
    <row r="1" spans="1:3" ht="18.75" x14ac:dyDescent="0.25">
      <c r="A1" s="38" t="s">
        <v>58</v>
      </c>
      <c r="B1" s="38"/>
      <c r="C1" s="38"/>
    </row>
    <row r="2" spans="1:3" x14ac:dyDescent="0.25">
      <c r="A2" s="5" t="s">
        <v>13</v>
      </c>
      <c r="B2" s="48" t="s">
        <v>143</v>
      </c>
      <c r="C2" s="48"/>
    </row>
    <row r="3" spans="1:3" x14ac:dyDescent="0.25">
      <c r="A3" s="5" t="s">
        <v>0</v>
      </c>
      <c r="B3" s="41" t="s">
        <v>127</v>
      </c>
      <c r="C3" s="41"/>
    </row>
    <row r="4" spans="1:3" x14ac:dyDescent="0.25">
      <c r="A4" s="5" t="s">
        <v>124</v>
      </c>
      <c r="B4" s="43" t="s">
        <v>128</v>
      </c>
      <c r="C4" s="44"/>
    </row>
    <row r="5" spans="1:3" x14ac:dyDescent="0.25">
      <c r="A5" s="5" t="s">
        <v>124</v>
      </c>
      <c r="B5" s="43" t="s">
        <v>129</v>
      </c>
      <c r="C5" s="44"/>
    </row>
    <row r="6" spans="1:3" x14ac:dyDescent="0.25">
      <c r="A6" s="5" t="s">
        <v>1</v>
      </c>
      <c r="B6" s="43" t="s">
        <v>155</v>
      </c>
      <c r="C6" s="44"/>
    </row>
    <row r="7" spans="1:3" x14ac:dyDescent="0.25">
      <c r="A7" s="5" t="s">
        <v>1</v>
      </c>
      <c r="B7" s="43" t="s">
        <v>156</v>
      </c>
      <c r="C7" s="44"/>
    </row>
    <row r="8" spans="1:3" x14ac:dyDescent="0.25">
      <c r="A8" s="5" t="s">
        <v>1</v>
      </c>
      <c r="B8" s="43" t="s">
        <v>157</v>
      </c>
      <c r="C8" s="44"/>
    </row>
    <row r="9" spans="1:3" x14ac:dyDescent="0.25">
      <c r="A9" s="5" t="s">
        <v>1</v>
      </c>
      <c r="B9" s="43" t="s">
        <v>158</v>
      </c>
      <c r="C9" s="44"/>
    </row>
    <row r="10" spans="1:3" x14ac:dyDescent="0.25">
      <c r="A10" s="5" t="s">
        <v>1</v>
      </c>
      <c r="B10" s="41" t="s">
        <v>159</v>
      </c>
      <c r="C10" s="41"/>
    </row>
    <row r="11" spans="1:3" x14ac:dyDescent="0.25">
      <c r="A11" s="5" t="s">
        <v>125</v>
      </c>
      <c r="B11" s="41" t="s">
        <v>130</v>
      </c>
      <c r="C11" s="41"/>
    </row>
    <row r="12" spans="1:3" x14ac:dyDescent="0.25">
      <c r="A12" s="29" t="s">
        <v>126</v>
      </c>
      <c r="B12" s="43" t="s">
        <v>131</v>
      </c>
      <c r="C12" s="44"/>
    </row>
    <row r="13" spans="1:3" x14ac:dyDescent="0.25">
      <c r="A13" s="30" t="s">
        <v>2</v>
      </c>
      <c r="B13" s="41" t="s">
        <v>132</v>
      </c>
      <c r="C13" s="41"/>
    </row>
    <row r="14" spans="1:3" x14ac:dyDescent="0.25">
      <c r="A14" s="30" t="s">
        <v>56</v>
      </c>
      <c r="B14" s="41" t="s">
        <v>133</v>
      </c>
      <c r="C14" s="41"/>
    </row>
    <row r="15" spans="1:3" x14ac:dyDescent="0.25">
      <c r="A15" s="30" t="s">
        <v>97</v>
      </c>
      <c r="B15" s="43" t="s">
        <v>138</v>
      </c>
      <c r="C15" s="44"/>
    </row>
    <row r="16" spans="1:3" x14ac:dyDescent="0.25">
      <c r="A16" s="30" t="s">
        <v>14</v>
      </c>
      <c r="B16" s="42" t="s">
        <v>141</v>
      </c>
      <c r="C16" s="42"/>
    </row>
    <row r="17" spans="1:3" ht="30" customHeight="1" x14ac:dyDescent="0.25">
      <c r="A17" s="31" t="s">
        <v>15</v>
      </c>
      <c r="B17" s="42">
        <v>3144447464</v>
      </c>
      <c r="C17" s="42"/>
    </row>
    <row r="18" spans="1:3" ht="30" customHeight="1" x14ac:dyDescent="0.25">
      <c r="A18" s="5" t="s">
        <v>16</v>
      </c>
      <c r="B18" s="50" t="s">
        <v>142</v>
      </c>
      <c r="C18" s="42"/>
    </row>
    <row r="19" spans="1:3" x14ac:dyDescent="0.25">
      <c r="A19" s="5" t="s">
        <v>17</v>
      </c>
      <c r="B19" s="41" t="s">
        <v>134</v>
      </c>
      <c r="C19" s="41"/>
    </row>
    <row r="20" spans="1:3" x14ac:dyDescent="0.25">
      <c r="A20" s="5" t="s">
        <v>18</v>
      </c>
      <c r="B20" s="41" t="s">
        <v>135</v>
      </c>
      <c r="C20" s="41"/>
    </row>
    <row r="21" spans="1:3" x14ac:dyDescent="0.25">
      <c r="A21" s="5" t="s">
        <v>19</v>
      </c>
      <c r="B21" s="41" t="s">
        <v>136</v>
      </c>
      <c r="C21" s="41"/>
    </row>
    <row r="22" spans="1:3" x14ac:dyDescent="0.25">
      <c r="A22" s="5" t="s">
        <v>20</v>
      </c>
      <c r="B22" s="41" t="s">
        <v>137</v>
      </c>
      <c r="C22" s="41"/>
    </row>
    <row r="23" spans="1:3" ht="15" customHeight="1" x14ac:dyDescent="0.25">
      <c r="A23" s="5" t="s">
        <v>21</v>
      </c>
      <c r="B23" s="42" t="s">
        <v>154</v>
      </c>
      <c r="C23" s="42"/>
    </row>
    <row r="24" spans="1:3" x14ac:dyDescent="0.25">
      <c r="A24" s="5" t="s">
        <v>22</v>
      </c>
      <c r="B24" s="42" t="s">
        <v>139</v>
      </c>
      <c r="C24" s="42"/>
    </row>
    <row r="25" spans="1:3" ht="30" customHeight="1" x14ac:dyDescent="0.25">
      <c r="A25" s="5" t="s">
        <v>23</v>
      </c>
      <c r="B25" s="45">
        <v>781242</v>
      </c>
      <c r="C25" s="46"/>
    </row>
    <row r="26" spans="1:3" x14ac:dyDescent="0.25">
      <c r="A26" s="5" t="s">
        <v>24</v>
      </c>
      <c r="B26" s="41" t="s">
        <v>140</v>
      </c>
      <c r="C26" s="41"/>
    </row>
    <row r="27" spans="1:3" ht="30" x14ac:dyDescent="0.25">
      <c r="A27" s="5" t="s">
        <v>26</v>
      </c>
      <c r="B27" s="41" t="s">
        <v>140</v>
      </c>
      <c r="C27" s="41"/>
    </row>
    <row r="28" spans="1:3" ht="29.25" customHeight="1" x14ac:dyDescent="0.25">
      <c r="A28" s="5" t="s">
        <v>25</v>
      </c>
      <c r="B28" s="42" t="s">
        <v>105</v>
      </c>
      <c r="C28" s="42"/>
    </row>
    <row r="29" spans="1:3" ht="21.75" customHeight="1" x14ac:dyDescent="0.25">
      <c r="A29" s="5" t="s">
        <v>3</v>
      </c>
      <c r="B29" s="42" t="s">
        <v>137</v>
      </c>
      <c r="C29" s="42"/>
    </row>
    <row r="30" spans="1:3" x14ac:dyDescent="0.25">
      <c r="A30" s="5" t="s">
        <v>4</v>
      </c>
      <c r="B30" s="42" t="s">
        <v>144</v>
      </c>
      <c r="C30" s="42"/>
    </row>
    <row r="31" spans="1:3" x14ac:dyDescent="0.25">
      <c r="A31" s="5" t="s">
        <v>5</v>
      </c>
      <c r="B31" s="42" t="s">
        <v>144</v>
      </c>
      <c r="C31" s="42"/>
    </row>
    <row r="32" spans="1:3" x14ac:dyDescent="0.25">
      <c r="A32" s="5" t="s">
        <v>40</v>
      </c>
      <c r="B32" s="39" t="s">
        <v>145</v>
      </c>
      <c r="C32" s="40"/>
    </row>
    <row r="33" spans="1:3" x14ac:dyDescent="0.25">
      <c r="A33" s="49" t="s">
        <v>6</v>
      </c>
      <c r="B33" s="42" t="s">
        <v>146</v>
      </c>
      <c r="C33" s="41"/>
    </row>
    <row r="34" spans="1:3" x14ac:dyDescent="0.25">
      <c r="A34" s="49"/>
      <c r="B34" s="41"/>
      <c r="C34" s="41"/>
    </row>
    <row r="35" spans="1:3" x14ac:dyDescent="0.25">
      <c r="A35" s="49"/>
      <c r="B35" s="41"/>
      <c r="C35" s="41"/>
    </row>
    <row r="36" spans="1:3" x14ac:dyDescent="0.25">
      <c r="A36" s="5" t="s">
        <v>7</v>
      </c>
      <c r="B36" s="41" t="s">
        <v>152</v>
      </c>
      <c r="C36" s="41"/>
    </row>
    <row r="37" spans="1:3" x14ac:dyDescent="0.25">
      <c r="A37" s="5" t="s">
        <v>8</v>
      </c>
      <c r="B37" s="41" t="s">
        <v>153</v>
      </c>
      <c r="C37" s="41"/>
    </row>
    <row r="38" spans="1:3" x14ac:dyDescent="0.25">
      <c r="A38" s="5" t="s">
        <v>9</v>
      </c>
      <c r="B38" s="41" t="s">
        <v>151</v>
      </c>
      <c r="C38" s="41"/>
    </row>
    <row r="39" spans="1:3" x14ac:dyDescent="0.25">
      <c r="A39" s="5" t="s">
        <v>10</v>
      </c>
      <c r="B39" s="41" t="s">
        <v>150</v>
      </c>
      <c r="C39" s="41"/>
    </row>
    <row r="40" spans="1:3" x14ac:dyDescent="0.25">
      <c r="A40" s="5" t="s">
        <v>59</v>
      </c>
      <c r="B40" s="43" t="s">
        <v>147</v>
      </c>
      <c r="C40" s="44"/>
    </row>
    <row r="41" spans="1:3" x14ac:dyDescent="0.25">
      <c r="A41" s="5" t="s">
        <v>11</v>
      </c>
      <c r="B41" s="47" t="s">
        <v>148</v>
      </c>
      <c r="C41" s="47"/>
    </row>
    <row r="42" spans="1:3" x14ac:dyDescent="0.25">
      <c r="A42" s="5" t="s">
        <v>12</v>
      </c>
      <c r="B42" s="41" t="s">
        <v>149</v>
      </c>
      <c r="C42" s="41"/>
    </row>
    <row r="45" spans="1:3" ht="15" customHeight="1" x14ac:dyDescent="0.25"/>
    <row r="46" spans="1:3" ht="15" customHeight="1" x14ac:dyDescent="0.25"/>
    <row r="53" spans="6:6" ht="15" customHeight="1" x14ac:dyDescent="0.25"/>
    <row r="58" spans="6:6" ht="18" customHeight="1" x14ac:dyDescent="0.25"/>
    <row r="61" spans="6:6" x14ac:dyDescent="0.25">
      <c r="F61" s="4"/>
    </row>
    <row r="62" spans="6:6" x14ac:dyDescent="0.25">
      <c r="F62" s="4"/>
    </row>
    <row r="63" spans="6:6" x14ac:dyDescent="0.25">
      <c r="F63" s="4"/>
    </row>
    <row r="74" ht="36" customHeight="1" x14ac:dyDescent="0.25"/>
    <row r="86" ht="33.75" customHeight="1" x14ac:dyDescent="0.25"/>
    <row r="87" ht="33.75" customHeight="1" x14ac:dyDescent="0.25"/>
    <row r="88" ht="33.75" customHeight="1" x14ac:dyDescent="0.25"/>
  </sheetData>
  <dataConsolidate/>
  <mergeCells count="41">
    <mergeCell ref="B33:C35"/>
    <mergeCell ref="B31:C31"/>
    <mergeCell ref="B36:C36"/>
    <mergeCell ref="A33:A35"/>
    <mergeCell ref="B14:C14"/>
    <mergeCell ref="B16:C16"/>
    <mergeCell ref="B17:C17"/>
    <mergeCell ref="B18:C18"/>
    <mergeCell ref="B19:C19"/>
    <mergeCell ref="B20:C20"/>
    <mergeCell ref="B28:C28"/>
    <mergeCell ref="B21:C21"/>
    <mergeCell ref="B22:C22"/>
    <mergeCell ref="B2:C2"/>
    <mergeCell ref="B3:C3"/>
    <mergeCell ref="B10:C10"/>
    <mergeCell ref="B11:C11"/>
    <mergeCell ref="B13:C13"/>
    <mergeCell ref="B9:C9"/>
    <mergeCell ref="B42:C42"/>
    <mergeCell ref="B41:C41"/>
    <mergeCell ref="B39:C39"/>
    <mergeCell ref="B38:C38"/>
    <mergeCell ref="B37:C37"/>
    <mergeCell ref="B40:C40"/>
    <mergeCell ref="A1:C1"/>
    <mergeCell ref="B32:C32"/>
    <mergeCell ref="B26:C26"/>
    <mergeCell ref="B27:C27"/>
    <mergeCell ref="B23:C23"/>
    <mergeCell ref="B12:C12"/>
    <mergeCell ref="B4:C4"/>
    <mergeCell ref="B15:C15"/>
    <mergeCell ref="B24:C24"/>
    <mergeCell ref="B25:C25"/>
    <mergeCell ref="B30:C30"/>
    <mergeCell ref="B29:C29"/>
    <mergeCell ref="B5:C5"/>
    <mergeCell ref="B6:C6"/>
    <mergeCell ref="B7:C7"/>
    <mergeCell ref="B8:C8"/>
  </mergeCells>
  <hyperlinks>
    <hyperlink ref="B18" r:id="rId1" xr:uid="{00000000-0004-0000-0000-000000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Hoja2!$H$2:$H$5</xm:f>
          </x14:formula1>
          <xm:sqref>B23:C23</xm:sqref>
        </x14:dataValidation>
        <x14:dataValidation type="list" allowBlank="1" showInputMessage="1" showErrorMessage="1" xr:uid="{00000000-0002-0000-0000-000001000000}">
          <x14:formula1>
            <xm:f>Hoja2!$I$2:$I$6</xm:f>
          </x14:formula1>
          <xm:sqref>B28:C28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C48"/>
  <sheetViews>
    <sheetView workbookViewId="0">
      <selection activeCell="A27" sqref="A27:B27"/>
    </sheetView>
  </sheetViews>
  <sheetFormatPr baseColWidth="10" defaultColWidth="0" defaultRowHeight="15" x14ac:dyDescent="0.25"/>
  <cols>
    <col min="1" max="1" width="49.85546875" customWidth="1"/>
    <col min="2" max="2" width="31.28515625" customWidth="1"/>
    <col min="3" max="3" width="90.140625" customWidth="1"/>
    <col min="4" max="16384" width="11.42578125" hidden="1"/>
  </cols>
  <sheetData>
    <row r="1" spans="1:3" ht="18.75" x14ac:dyDescent="0.25">
      <c r="A1" s="65" t="s">
        <v>57</v>
      </c>
      <c r="B1" s="65"/>
      <c r="C1" s="65"/>
    </row>
    <row r="2" spans="1:3" ht="15.75" customHeight="1" x14ac:dyDescent="0.25">
      <c r="A2" s="20" t="s">
        <v>38</v>
      </c>
      <c r="B2" s="43" t="s">
        <v>165</v>
      </c>
      <c r="C2" s="44"/>
    </row>
    <row r="3" spans="1:3" s="2" customFormat="1" x14ac:dyDescent="0.25">
      <c r="A3" s="5" t="s">
        <v>13</v>
      </c>
      <c r="B3" s="41" t="str">
        <f>'[2]AUTOS  NOTA 322'!B2:C2</f>
        <v>86568318900220200009500</v>
      </c>
      <c r="C3" s="41"/>
    </row>
    <row r="4" spans="1:3" s="2" customFormat="1" ht="15" customHeight="1" x14ac:dyDescent="0.25">
      <c r="A4" s="5" t="s">
        <v>0</v>
      </c>
      <c r="B4" s="41" t="str">
        <f>'[2]AUTOS  NOTA 322'!B3:C3</f>
        <v>Juzgado Segundo Promiscuo del Circuito de Puerto Asís, Putumayo</v>
      </c>
      <c r="C4" s="41"/>
    </row>
    <row r="5" spans="1:3" s="2" customFormat="1" ht="15" customHeight="1" x14ac:dyDescent="0.25">
      <c r="A5" s="5" t="s">
        <v>124</v>
      </c>
      <c r="B5" s="41" t="str">
        <f>'[2]AUTOS  NOTA 322'!B4:C4</f>
        <v>Empresa de Transporte de Derivados del Petróleo y Carga Limitada</v>
      </c>
      <c r="C5" s="41"/>
    </row>
    <row r="6" spans="1:3" s="2" customFormat="1" ht="15" customHeight="1" x14ac:dyDescent="0.25">
      <c r="A6" s="5" t="s">
        <v>1</v>
      </c>
      <c r="B6" s="41" t="str">
        <f>'[2]AUTOS  NOTA 322'!B10:C10</f>
        <v xml:space="preserve">Oscar Rosalino Tipanguano Pilio </v>
      </c>
      <c r="C6" s="41"/>
    </row>
    <row r="7" spans="1:3" s="2" customFormat="1" x14ac:dyDescent="0.25">
      <c r="A7" s="5" t="s">
        <v>125</v>
      </c>
      <c r="B7" s="41" t="str">
        <f>'[2]AUTOS  NOTA 322'!B11:C11</f>
        <v>Llamado en garantía</v>
      </c>
      <c r="C7" s="41"/>
    </row>
    <row r="8" spans="1:3" x14ac:dyDescent="0.25">
      <c r="A8" s="20" t="s">
        <v>39</v>
      </c>
      <c r="B8" s="41" t="s">
        <v>169</v>
      </c>
      <c r="C8" s="41"/>
    </row>
    <row r="9" spans="1:3" x14ac:dyDescent="0.25">
      <c r="A9" s="20" t="s">
        <v>40</v>
      </c>
      <c r="B9" s="41" t="s">
        <v>170</v>
      </c>
      <c r="C9" s="41"/>
    </row>
    <row r="10" spans="1:3" x14ac:dyDescent="0.25">
      <c r="A10" s="20" t="s">
        <v>98</v>
      </c>
      <c r="B10" s="95">
        <v>4000000000</v>
      </c>
      <c r="C10" s="96"/>
    </row>
    <row r="11" spans="1:3" x14ac:dyDescent="0.25">
      <c r="A11" s="20" t="s">
        <v>77</v>
      </c>
      <c r="B11" s="66" t="s">
        <v>94</v>
      </c>
      <c r="C11" s="67"/>
    </row>
    <row r="12" spans="1:3" x14ac:dyDescent="0.25">
      <c r="A12" s="20" t="s">
        <v>41</v>
      </c>
      <c r="B12" s="41" t="s">
        <v>171</v>
      </c>
      <c r="C12" s="41"/>
    </row>
    <row r="13" spans="1:3" x14ac:dyDescent="0.25">
      <c r="A13" s="20" t="s">
        <v>42</v>
      </c>
      <c r="B13" s="41" t="s">
        <v>45</v>
      </c>
      <c r="C13" s="41"/>
    </row>
    <row r="14" spans="1:3" x14ac:dyDescent="0.25">
      <c r="A14" s="20" t="s">
        <v>43</v>
      </c>
      <c r="B14" s="41" t="s">
        <v>46</v>
      </c>
      <c r="C14" s="41"/>
    </row>
    <row r="15" spans="1:3" x14ac:dyDescent="0.25">
      <c r="A15" s="68" t="s">
        <v>44</v>
      </c>
      <c r="B15" s="41"/>
      <c r="C15" s="41"/>
    </row>
    <row r="16" spans="1:3" x14ac:dyDescent="0.25">
      <c r="A16" s="69"/>
      <c r="B16" s="9" t="s">
        <v>54</v>
      </c>
      <c r="C16" s="9" t="s">
        <v>29</v>
      </c>
    </row>
    <row r="17" spans="1:3" x14ac:dyDescent="0.25">
      <c r="A17" s="69"/>
      <c r="B17" s="18"/>
      <c r="C17" s="18"/>
    </row>
    <row r="18" spans="1:3" x14ac:dyDescent="0.25">
      <c r="A18" s="69"/>
      <c r="B18" s="18"/>
      <c r="C18" s="18"/>
    </row>
    <row r="19" spans="1:3" x14ac:dyDescent="0.25">
      <c r="A19" s="70"/>
      <c r="B19" s="18"/>
      <c r="C19" s="18"/>
    </row>
    <row r="20" spans="1:3" x14ac:dyDescent="0.25">
      <c r="A20" s="20" t="s">
        <v>95</v>
      </c>
      <c r="B20" s="41" t="s">
        <v>46</v>
      </c>
      <c r="C20" s="41"/>
    </row>
    <row r="21" spans="1:3" x14ac:dyDescent="0.25">
      <c r="A21" s="20" t="s">
        <v>96</v>
      </c>
      <c r="B21" s="53" t="s">
        <v>46</v>
      </c>
      <c r="C21" s="54"/>
    </row>
    <row r="22" spans="1:3" x14ac:dyDescent="0.25">
      <c r="A22" s="20" t="s">
        <v>30</v>
      </c>
      <c r="B22" s="41" t="s">
        <v>37</v>
      </c>
      <c r="C22" s="41"/>
    </row>
    <row r="23" spans="1:3" x14ac:dyDescent="0.25">
      <c r="A23" s="20" t="s">
        <v>51</v>
      </c>
      <c r="B23" s="41" t="s">
        <v>46</v>
      </c>
      <c r="C23" s="41"/>
    </row>
    <row r="24" spans="1:3" x14ac:dyDescent="0.25">
      <c r="A24" s="20" t="s">
        <v>52</v>
      </c>
      <c r="B24" s="41">
        <v>0</v>
      </c>
      <c r="C24" s="41"/>
    </row>
    <row r="25" spans="1:3" x14ac:dyDescent="0.25">
      <c r="A25" s="19" t="s">
        <v>53</v>
      </c>
      <c r="B25" s="41" t="s">
        <v>46</v>
      </c>
      <c r="C25" s="41"/>
    </row>
    <row r="26" spans="1:3" x14ac:dyDescent="0.25">
      <c r="A26" s="64" t="s">
        <v>81</v>
      </c>
      <c r="B26" s="64"/>
      <c r="C26" s="64"/>
    </row>
    <row r="27" spans="1:3" x14ac:dyDescent="0.25">
      <c r="A27" s="62" t="s">
        <v>50</v>
      </c>
      <c r="B27" s="63"/>
      <c r="C27" s="10"/>
    </row>
    <row r="28" spans="1:3" x14ac:dyDescent="0.25">
      <c r="A28" s="62" t="s">
        <v>49</v>
      </c>
      <c r="B28" s="63"/>
      <c r="C28" s="10"/>
    </row>
    <row r="29" spans="1:3" x14ac:dyDescent="0.25">
      <c r="A29" s="62" t="s">
        <v>48</v>
      </c>
      <c r="B29" s="63"/>
      <c r="C29" s="11"/>
    </row>
    <row r="30" spans="1:3" x14ac:dyDescent="0.25">
      <c r="A30" s="62" t="s">
        <v>27</v>
      </c>
      <c r="B30" s="63"/>
      <c r="C30" s="10"/>
    </row>
    <row r="31" spans="1:3" x14ac:dyDescent="0.25">
      <c r="A31" s="62" t="s">
        <v>28</v>
      </c>
      <c r="B31" s="63"/>
      <c r="C31" s="10"/>
    </row>
    <row r="32" spans="1:3" x14ac:dyDescent="0.25">
      <c r="A32" s="62" t="s">
        <v>117</v>
      </c>
      <c r="B32" s="63"/>
      <c r="C32" s="12"/>
    </row>
    <row r="33" spans="1:3" x14ac:dyDescent="0.25">
      <c r="A33" s="51" t="s">
        <v>47</v>
      </c>
      <c r="B33" s="52"/>
      <c r="C33" s="13"/>
    </row>
    <row r="34" spans="1:3" x14ac:dyDescent="0.25">
      <c r="A34" s="51" t="s">
        <v>55</v>
      </c>
      <c r="B34" s="52"/>
      <c r="C34" s="14"/>
    </row>
    <row r="35" spans="1:3" x14ac:dyDescent="0.25">
      <c r="A35" s="55" t="s">
        <v>119</v>
      </c>
      <c r="B35" s="56"/>
      <c r="C35" s="14"/>
    </row>
    <row r="36" spans="1:3" x14ac:dyDescent="0.25">
      <c r="A36" s="57"/>
      <c r="B36" s="58"/>
      <c r="C36" s="14"/>
    </row>
    <row r="37" spans="1:3" x14ac:dyDescent="0.25">
      <c r="A37" s="59"/>
      <c r="B37" s="60"/>
      <c r="C37" s="14"/>
    </row>
    <row r="38" spans="1:3" x14ac:dyDescent="0.25">
      <c r="A38" s="61" t="s">
        <v>116</v>
      </c>
      <c r="B38" s="61"/>
      <c r="C38" s="61"/>
    </row>
    <row r="39" spans="1:3" x14ac:dyDescent="0.25">
      <c r="A39" s="16" t="s">
        <v>111</v>
      </c>
      <c r="B39" s="17"/>
      <c r="C39" s="14"/>
    </row>
    <row r="40" spans="1:3" x14ac:dyDescent="0.25">
      <c r="A40" s="51" t="s">
        <v>108</v>
      </c>
      <c r="B40" s="52"/>
      <c r="C40" s="14"/>
    </row>
    <row r="41" spans="1:3" x14ac:dyDescent="0.25">
      <c r="A41" s="51" t="s">
        <v>110</v>
      </c>
      <c r="B41" s="52"/>
      <c r="C41" s="14"/>
    </row>
    <row r="42" spans="1:3" x14ac:dyDescent="0.25">
      <c r="A42" s="16" t="s">
        <v>109</v>
      </c>
      <c r="B42" s="17"/>
      <c r="C42" s="14"/>
    </row>
    <row r="43" spans="1:3" x14ac:dyDescent="0.25">
      <c r="A43" s="16" t="s">
        <v>112</v>
      </c>
      <c r="B43" s="17"/>
      <c r="C43" s="14"/>
    </row>
    <row r="44" spans="1:3" x14ac:dyDescent="0.25">
      <c r="A44" s="51" t="s">
        <v>113</v>
      </c>
      <c r="B44" s="52"/>
      <c r="C44" s="14"/>
    </row>
    <row r="45" spans="1:3" x14ac:dyDescent="0.25">
      <c r="A45" s="16" t="s">
        <v>114</v>
      </c>
      <c r="B45" s="15"/>
      <c r="C45" s="14"/>
    </row>
    <row r="46" spans="1:3" x14ac:dyDescent="0.25">
      <c r="A46" s="51" t="s">
        <v>115</v>
      </c>
      <c r="B46" s="52"/>
      <c r="C46" s="14"/>
    </row>
    <row r="47" spans="1:3" x14ac:dyDescent="0.25">
      <c r="A47" s="51" t="s">
        <v>118</v>
      </c>
      <c r="B47" s="52"/>
      <c r="C47" s="14"/>
    </row>
    <row r="48" spans="1:3" x14ac:dyDescent="0.25">
      <c r="A48" s="51" t="s">
        <v>119</v>
      </c>
      <c r="B48" s="52"/>
      <c r="C48" s="14"/>
    </row>
  </sheetData>
  <mergeCells count="39">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 ref="A34:B34"/>
    <mergeCell ref="B23:C23"/>
    <mergeCell ref="B24:C24"/>
    <mergeCell ref="B25:C25"/>
    <mergeCell ref="A26:C26"/>
    <mergeCell ref="A27:B27"/>
    <mergeCell ref="A28:B28"/>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A1:XFC36"/>
  <sheetViews>
    <sheetView tabSelected="1" topLeftCell="A16" zoomScale="110" zoomScaleNormal="110" workbookViewId="0">
      <selection activeCell="B35" sqref="B35:C35"/>
    </sheetView>
  </sheetViews>
  <sheetFormatPr baseColWidth="10" defaultColWidth="0" defaultRowHeight="15" x14ac:dyDescent="0.25"/>
  <cols>
    <col min="1" max="1" width="41.85546875" customWidth="1"/>
    <col min="2" max="2" width="30.5703125" customWidth="1"/>
    <col min="3" max="3" width="123.42578125" customWidth="1"/>
    <col min="4" max="8" width="11.42578125" hidden="1" customWidth="1"/>
    <col min="9" max="9" width="12" hidden="1" customWidth="1"/>
    <col min="10" max="16383" width="11.42578125" hidden="1"/>
    <col min="16384" max="16384" width="7.140625" hidden="1" customWidth="1"/>
  </cols>
  <sheetData>
    <row r="1" spans="1:4" x14ac:dyDescent="0.25">
      <c r="A1" s="61" t="s">
        <v>60</v>
      </c>
      <c r="B1" s="61"/>
      <c r="C1" s="61"/>
    </row>
    <row r="2" spans="1:4" x14ac:dyDescent="0.25">
      <c r="A2" s="20" t="s">
        <v>38</v>
      </c>
      <c r="B2" s="97" t="s">
        <v>165</v>
      </c>
      <c r="C2" s="98"/>
    </row>
    <row r="3" spans="1:4" x14ac:dyDescent="0.25">
      <c r="A3" s="5" t="s">
        <v>13</v>
      </c>
      <c r="B3" s="41" t="str">
        <f>'AUTOS  NOTA 322'!B2:C2</f>
        <v>86568318900220200009500</v>
      </c>
      <c r="C3" s="41"/>
    </row>
    <row r="4" spans="1:4" x14ac:dyDescent="0.25">
      <c r="A4" s="5" t="s">
        <v>0</v>
      </c>
      <c r="B4" s="41" t="str">
        <f>'AUTOS  NOTA 322'!B3:C3</f>
        <v>Juzgado Segundo Promiscuo del Circuito de Puerto Asís, Putumayo</v>
      </c>
      <c r="C4" s="41"/>
    </row>
    <row r="5" spans="1:4" x14ac:dyDescent="0.25">
      <c r="A5" s="5" t="s">
        <v>124</v>
      </c>
      <c r="B5" s="41" t="str">
        <f>'AUTOS  NOTA 322'!B4:C4</f>
        <v>Empresa de Transporte de Derivados del Petróleo y Carga Limitada</v>
      </c>
      <c r="C5" s="41"/>
    </row>
    <row r="6" spans="1:4" x14ac:dyDescent="0.25">
      <c r="A6" s="5" t="s">
        <v>124</v>
      </c>
      <c r="B6" s="41" t="str">
        <f>'AUTOS  NOTA 322'!B5:C5</f>
        <v xml:space="preserve">Miguel Antonio Moncayo Muñoz </v>
      </c>
      <c r="C6" s="41"/>
    </row>
    <row r="7" spans="1:4" x14ac:dyDescent="0.25">
      <c r="A7" s="5" t="s">
        <v>1</v>
      </c>
      <c r="B7" s="41" t="str">
        <f>'AUTOS  NOTA 322'!B6:C6</f>
        <v>Gloria Amparo Quistial Castro (Madre)</v>
      </c>
      <c r="C7" s="41"/>
    </row>
    <row r="8" spans="1:4" x14ac:dyDescent="0.25">
      <c r="A8" s="5" t="s">
        <v>1</v>
      </c>
      <c r="B8" s="90" t="s">
        <v>156</v>
      </c>
      <c r="C8" s="91"/>
      <c r="D8" s="92"/>
    </row>
    <row r="9" spans="1:4" x14ac:dyDescent="0.25">
      <c r="A9" s="5" t="s">
        <v>1</v>
      </c>
      <c r="B9" s="43" t="s">
        <v>158</v>
      </c>
      <c r="C9" s="44"/>
      <c r="D9" s="36"/>
    </row>
    <row r="10" spans="1:4" x14ac:dyDescent="0.25">
      <c r="A10" s="5" t="s">
        <v>1</v>
      </c>
      <c r="B10" s="43" t="s">
        <v>157</v>
      </c>
      <c r="C10" s="44"/>
      <c r="D10" s="36"/>
    </row>
    <row r="11" spans="1:4" x14ac:dyDescent="0.25">
      <c r="A11" s="5" t="s">
        <v>1</v>
      </c>
      <c r="B11" s="89" t="str">
        <f>'AUTOS  NOTA 322'!B10:C10</f>
        <v>Oscar Rosalino Tipanguano Pilio  (Tercero no familiar)</v>
      </c>
      <c r="C11" s="89"/>
      <c r="D11" s="36"/>
    </row>
    <row r="12" spans="1:4" x14ac:dyDescent="0.25">
      <c r="A12" s="5" t="s">
        <v>166</v>
      </c>
      <c r="B12" s="43" t="s">
        <v>167</v>
      </c>
      <c r="C12" s="44"/>
      <c r="D12" s="36"/>
    </row>
    <row r="13" spans="1:4" x14ac:dyDescent="0.25">
      <c r="A13" s="5" t="s">
        <v>125</v>
      </c>
      <c r="B13" s="41" t="str">
        <f>'AUTOS  NOTA 322'!B11:C11</f>
        <v>Llamado en garantía</v>
      </c>
      <c r="C13" s="41"/>
    </row>
    <row r="14" spans="1:4" ht="30" x14ac:dyDescent="0.25">
      <c r="A14" s="5" t="s">
        <v>63</v>
      </c>
      <c r="B14" s="71">
        <f>SUM(C16,C17,C19,C20,C22)</f>
        <v>375649061</v>
      </c>
      <c r="C14" s="72"/>
    </row>
    <row r="15" spans="1:4" x14ac:dyDescent="0.25">
      <c r="A15" s="73" t="s">
        <v>64</v>
      </c>
      <c r="B15" s="87" t="s">
        <v>65</v>
      </c>
      <c r="C15" s="88"/>
    </row>
    <row r="16" spans="1:4" x14ac:dyDescent="0.25">
      <c r="A16" s="73"/>
      <c r="B16" s="18" t="s">
        <v>66</v>
      </c>
      <c r="C16" s="6">
        <v>127649061</v>
      </c>
    </row>
    <row r="17" spans="1:9" x14ac:dyDescent="0.25">
      <c r="A17" s="73"/>
      <c r="B17" s="18" t="s">
        <v>67</v>
      </c>
      <c r="C17" s="6">
        <v>8000000</v>
      </c>
    </row>
    <row r="18" spans="1:9" x14ac:dyDescent="0.25">
      <c r="A18" s="73"/>
      <c r="B18" s="87" t="s">
        <v>68</v>
      </c>
      <c r="C18" s="88"/>
    </row>
    <row r="19" spans="1:9" x14ac:dyDescent="0.25">
      <c r="A19" s="73"/>
      <c r="B19" s="18" t="s">
        <v>160</v>
      </c>
      <c r="C19" s="32">
        <v>240000000</v>
      </c>
    </row>
    <row r="20" spans="1:9" x14ac:dyDescent="0.25">
      <c r="A20" s="73"/>
      <c r="B20" s="18"/>
      <c r="C20" s="23"/>
      <c r="E20" t="s">
        <v>76</v>
      </c>
      <c r="F20" s="24">
        <v>0.7</v>
      </c>
    </row>
    <row r="21" spans="1:9" x14ac:dyDescent="0.25">
      <c r="A21" s="73"/>
      <c r="B21" s="87" t="s">
        <v>123</v>
      </c>
      <c r="C21" s="88"/>
      <c r="E21" t="s">
        <v>75</v>
      </c>
      <c r="F21" s="25">
        <v>0.3</v>
      </c>
      <c r="I21" s="27"/>
    </row>
    <row r="22" spans="1:9" x14ac:dyDescent="0.25">
      <c r="A22" s="73"/>
      <c r="B22" s="18"/>
      <c r="C22" s="23"/>
      <c r="F22" s="28"/>
      <c r="I22" s="27"/>
    </row>
    <row r="23" spans="1:9" ht="23.25" customHeight="1" x14ac:dyDescent="0.25">
      <c r="A23" s="22" t="s">
        <v>61</v>
      </c>
      <c r="B23" s="53" t="s">
        <v>76</v>
      </c>
      <c r="C23" s="54"/>
    </row>
    <row r="24" spans="1:9" ht="174.95" customHeight="1" x14ac:dyDescent="0.25">
      <c r="A24" s="5" t="s">
        <v>62</v>
      </c>
      <c r="B24" s="83" t="s">
        <v>168</v>
      </c>
      <c r="C24" s="84"/>
    </row>
    <row r="25" spans="1:9" ht="15" customHeight="1" x14ac:dyDescent="0.25">
      <c r="A25" s="21" t="s">
        <v>69</v>
      </c>
      <c r="B25" s="76">
        <f>((C27+C28+C30)*C32)-C33</f>
        <v>107500000</v>
      </c>
      <c r="C25" s="76"/>
    </row>
    <row r="26" spans="1:9" x14ac:dyDescent="0.25">
      <c r="A26" s="22" t="s">
        <v>70</v>
      </c>
      <c r="B26" s="85" t="s">
        <v>65</v>
      </c>
      <c r="C26" s="86"/>
    </row>
    <row r="27" spans="1:9" x14ac:dyDescent="0.25">
      <c r="A27" s="77"/>
      <c r="B27" s="37" t="s">
        <v>66</v>
      </c>
      <c r="C27" s="34">
        <v>0</v>
      </c>
    </row>
    <row r="28" spans="1:9" x14ac:dyDescent="0.25">
      <c r="A28" s="78"/>
      <c r="B28" s="37" t="s">
        <v>67</v>
      </c>
      <c r="C28" s="34">
        <v>8000000</v>
      </c>
    </row>
    <row r="29" spans="1:9" x14ac:dyDescent="0.25">
      <c r="A29" s="78"/>
      <c r="B29" s="81" t="s">
        <v>68</v>
      </c>
      <c r="C29" s="82"/>
    </row>
    <row r="30" spans="1:9" x14ac:dyDescent="0.25">
      <c r="A30" s="78"/>
      <c r="B30" s="37" t="s">
        <v>161</v>
      </c>
      <c r="C30" s="34">
        <v>210000000</v>
      </c>
    </row>
    <row r="31" spans="1:9" x14ac:dyDescent="0.25">
      <c r="A31" s="78"/>
      <c r="B31" s="81" t="s">
        <v>123</v>
      </c>
      <c r="C31" s="82"/>
    </row>
    <row r="32" spans="1:9" x14ac:dyDescent="0.25">
      <c r="A32" s="78"/>
      <c r="B32" s="33" t="s">
        <v>162</v>
      </c>
      <c r="C32" s="35">
        <v>0.5</v>
      </c>
    </row>
    <row r="33" spans="1:3" x14ac:dyDescent="0.25">
      <c r="A33" s="78"/>
      <c r="B33" s="37" t="s">
        <v>163</v>
      </c>
      <c r="C33" s="34">
        <v>1500000</v>
      </c>
    </row>
    <row r="34" spans="1:3" x14ac:dyDescent="0.25">
      <c r="A34" s="26" t="s">
        <v>120</v>
      </c>
      <c r="B34" s="79">
        <f>IFERROR(B25*(VLOOKUP(B23,E20:F22,2,0)),16666)</f>
        <v>75250000</v>
      </c>
      <c r="C34" s="80"/>
    </row>
    <row r="35" spans="1:3" ht="311.10000000000002" customHeight="1" x14ac:dyDescent="0.25">
      <c r="A35" s="5" t="s">
        <v>71</v>
      </c>
      <c r="B35" s="62" t="s">
        <v>172</v>
      </c>
      <c r="C35" s="44"/>
    </row>
    <row r="36" spans="1:3" ht="240" customHeight="1" x14ac:dyDescent="0.25">
      <c r="A36" s="5" t="s">
        <v>72</v>
      </c>
      <c r="B36" s="74" t="s">
        <v>164</v>
      </c>
      <c r="C36" s="75"/>
    </row>
  </sheetData>
  <mergeCells count="28">
    <mergeCell ref="A1:C1"/>
    <mergeCell ref="B2:C2"/>
    <mergeCell ref="B21:C21"/>
    <mergeCell ref="B3:C3"/>
    <mergeCell ref="B4:C4"/>
    <mergeCell ref="B5:C5"/>
    <mergeCell ref="B11:C11"/>
    <mergeCell ref="B13:C13"/>
    <mergeCell ref="B8:D8"/>
    <mergeCell ref="B6:C6"/>
    <mergeCell ref="B7:C7"/>
    <mergeCell ref="B9:C9"/>
    <mergeCell ref="B10:C10"/>
    <mergeCell ref="B15:C15"/>
    <mergeCell ref="B18:C18"/>
    <mergeCell ref="B12:C12"/>
    <mergeCell ref="B14:C14"/>
    <mergeCell ref="A15:A22"/>
    <mergeCell ref="B36:C36"/>
    <mergeCell ref="B23:C23"/>
    <mergeCell ref="B25:C25"/>
    <mergeCell ref="A27:A33"/>
    <mergeCell ref="B34:C34"/>
    <mergeCell ref="B35:C35"/>
    <mergeCell ref="B31:C31"/>
    <mergeCell ref="B24:C24"/>
    <mergeCell ref="B26:C26"/>
    <mergeCell ref="B29:C2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C16"/>
  <sheetViews>
    <sheetView workbookViewId="0">
      <selection activeCell="B7" sqref="B7:C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5" t="s">
        <v>73</v>
      </c>
      <c r="B1" s="65"/>
      <c r="C1" s="65"/>
    </row>
    <row r="2" spans="1:3" x14ac:dyDescent="0.25">
      <c r="A2" s="20" t="s">
        <v>38</v>
      </c>
      <c r="B2" s="53"/>
      <c r="C2" s="54"/>
    </row>
    <row r="3" spans="1:3" x14ac:dyDescent="0.25">
      <c r="A3" s="5" t="s">
        <v>13</v>
      </c>
      <c r="B3" s="41" t="str">
        <f>'AUTOS  NOTA 322'!B2:C2</f>
        <v>86568318900220200009500</v>
      </c>
      <c r="C3" s="41"/>
    </row>
    <row r="4" spans="1:3" x14ac:dyDescent="0.25">
      <c r="A4" s="5" t="s">
        <v>0</v>
      </c>
      <c r="B4" s="41" t="str">
        <f>'AUTOS  NOTA 322'!B3:C3</f>
        <v>Juzgado Segundo Promiscuo del Circuito de Puerto Asís, Putumayo</v>
      </c>
      <c r="C4" s="41"/>
    </row>
    <row r="5" spans="1:3" x14ac:dyDescent="0.25">
      <c r="A5" s="5" t="s">
        <v>124</v>
      </c>
      <c r="B5" s="41" t="str">
        <f>'AUTOS  NOTA 322'!B4:C4</f>
        <v>Empresa de Transporte de Derivados del Petróleo y Carga Limitada</v>
      </c>
      <c r="C5" s="41"/>
    </row>
    <row r="6" spans="1:3" x14ac:dyDescent="0.25">
      <c r="A6" s="5" t="s">
        <v>1</v>
      </c>
      <c r="B6" s="41" t="str">
        <f>'AUTOS  NOTA 322'!B10:C10</f>
        <v>Oscar Rosalino Tipanguano Pilio  (Tercero no familiar)</v>
      </c>
      <c r="C6" s="41"/>
    </row>
    <row r="7" spans="1:3" x14ac:dyDescent="0.25">
      <c r="A7" s="5" t="s">
        <v>125</v>
      </c>
      <c r="B7" s="41" t="str">
        <f>'AUTOS  NOTA 322'!B11:C11</f>
        <v>Llamado en garantía</v>
      </c>
      <c r="C7" s="41"/>
    </row>
    <row r="8" spans="1:3" x14ac:dyDescent="0.25">
      <c r="A8" s="22" t="s">
        <v>61</v>
      </c>
      <c r="B8" s="41"/>
      <c r="C8" s="41"/>
    </row>
    <row r="9" spans="1:3" x14ac:dyDescent="0.25">
      <c r="A9" s="22" t="s">
        <v>70</v>
      </c>
      <c r="B9" s="94">
        <v>5000000</v>
      </c>
      <c r="C9" s="94"/>
    </row>
    <row r="10" spans="1:3" x14ac:dyDescent="0.25">
      <c r="A10" s="22" t="s">
        <v>82</v>
      </c>
      <c r="B10" s="41"/>
      <c r="C10" s="41"/>
    </row>
    <row r="11" spans="1:3" ht="30" x14ac:dyDescent="0.25">
      <c r="A11" s="22" t="s">
        <v>122</v>
      </c>
      <c r="B11" s="93"/>
      <c r="C11" s="93"/>
    </row>
    <row r="12" spans="1:3" ht="45" x14ac:dyDescent="0.25">
      <c r="A12" s="5" t="s">
        <v>84</v>
      </c>
      <c r="B12" s="41"/>
      <c r="C12" s="41"/>
    </row>
    <row r="13" spans="1:3" ht="45" x14ac:dyDescent="0.25">
      <c r="A13" s="5" t="s">
        <v>85</v>
      </c>
      <c r="B13" s="41"/>
      <c r="C13" s="41"/>
    </row>
    <row r="14" spans="1:3" x14ac:dyDescent="0.25">
      <c r="A14" s="5" t="s">
        <v>86</v>
      </c>
      <c r="B14" s="18"/>
      <c r="C14" s="18"/>
    </row>
    <row r="15" spans="1:3" x14ac:dyDescent="0.25">
      <c r="A15" s="22" t="s">
        <v>83</v>
      </c>
      <c r="B15" s="41"/>
      <c r="C15" s="41"/>
    </row>
    <row r="16" spans="1:3" x14ac:dyDescent="0.25">
      <c r="A16" s="18" t="s">
        <v>121</v>
      </c>
      <c r="B16" s="93"/>
      <c r="C16" s="93"/>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Hoja2!$F$1:$F$3</xm:f>
          </x14:formula1>
          <xm:sqref>B8:C8</xm:sqref>
        </x14:dataValidation>
        <x14:dataValidation type="list" allowBlank="1" showInputMessage="1" showErrorMessage="1" xr:uid="{00000000-0002-0000-0300-000001000000}">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topLeftCell="G1" workbookViewId="0">
      <selection activeCell="H6" sqref="H6"/>
    </sheetView>
  </sheetViews>
  <sheetFormatPr baseColWidth="10" defaultColWidth="11.5703125" defaultRowHeight="15" x14ac:dyDescent="0.25"/>
  <cols>
    <col min="4" max="4" width="20.140625" bestFit="1" customWidth="1"/>
    <col min="5" max="5" width="42.85546875" bestFit="1" customWidth="1"/>
  </cols>
  <sheetData>
    <row r="1" spans="1:9" x14ac:dyDescent="0.25">
      <c r="A1" s="8" t="s">
        <v>77</v>
      </c>
      <c r="B1" t="s">
        <v>45</v>
      </c>
      <c r="C1" s="8" t="s">
        <v>44</v>
      </c>
      <c r="D1" s="8" t="s">
        <v>78</v>
      </c>
      <c r="E1" s="3" t="s">
        <v>30</v>
      </c>
      <c r="F1" s="2" t="s">
        <v>76</v>
      </c>
      <c r="G1" s="4">
        <v>0</v>
      </c>
      <c r="H1" t="s">
        <v>21</v>
      </c>
      <c r="I1" t="s">
        <v>102</v>
      </c>
    </row>
    <row r="2" spans="1:9" x14ac:dyDescent="0.25">
      <c r="A2" t="s">
        <v>87</v>
      </c>
      <c r="B2" t="s">
        <v>46</v>
      </c>
      <c r="C2" t="s">
        <v>91</v>
      </c>
      <c r="D2" s="2" t="s">
        <v>79</v>
      </c>
      <c r="E2" s="1" t="s">
        <v>33</v>
      </c>
      <c r="F2" s="2" t="s">
        <v>74</v>
      </c>
      <c r="G2" s="4">
        <v>0.7</v>
      </c>
      <c r="H2" t="s">
        <v>99</v>
      </c>
      <c r="I2" t="s">
        <v>103</v>
      </c>
    </row>
    <row r="3" spans="1:9" x14ac:dyDescent="0.25">
      <c r="A3" t="s">
        <v>88</v>
      </c>
      <c r="C3" t="s">
        <v>92</v>
      </c>
      <c r="D3" s="2" t="s">
        <v>80</v>
      </c>
      <c r="E3" s="1" t="s">
        <v>34</v>
      </c>
      <c r="F3" s="2" t="s">
        <v>75</v>
      </c>
      <c r="G3" s="4">
        <v>0.3</v>
      </c>
      <c r="H3" t="s">
        <v>100</v>
      </c>
      <c r="I3" t="s">
        <v>104</v>
      </c>
    </row>
    <row r="4" spans="1:9" x14ac:dyDescent="0.25">
      <c r="A4" t="s">
        <v>89</v>
      </c>
      <c r="C4" t="s">
        <v>93</v>
      </c>
      <c r="E4" s="1" t="s">
        <v>35</v>
      </c>
      <c r="H4" t="s">
        <v>101</v>
      </c>
      <c r="I4" t="s">
        <v>105</v>
      </c>
    </row>
    <row r="5" spans="1:9" x14ac:dyDescent="0.25">
      <c r="A5" t="s">
        <v>90</v>
      </c>
      <c r="E5" s="1" t="s">
        <v>31</v>
      </c>
      <c r="H5" t="s">
        <v>154</v>
      </c>
      <c r="I5" t="s">
        <v>106</v>
      </c>
    </row>
    <row r="6" spans="1:9" x14ac:dyDescent="0.25">
      <c r="E6" s="1" t="s">
        <v>32</v>
      </c>
      <c r="I6" t="s">
        <v>107</v>
      </c>
    </row>
    <row r="7" spans="1:9" x14ac:dyDescent="0.25">
      <c r="E7" s="1" t="s">
        <v>37</v>
      </c>
    </row>
    <row r="8" spans="1:9" x14ac:dyDescent="0.25">
      <c r="E8" s="1"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 .</cp:lastModifiedBy>
  <dcterms:created xsi:type="dcterms:W3CDTF">2020-12-07T14:41:17Z</dcterms:created>
  <dcterms:modified xsi:type="dcterms:W3CDTF">2024-02-21T02:44:12Z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ies>
</file>