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e02698\Downloads\"/>
    </mc:Choice>
  </mc:AlternateContent>
  <xr:revisionPtr revIDLastSave="0" documentId="13_ncr:1_{B23321DC-E84F-4629-BD06-F334209DF3D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GENERALES NOTA 322" sheetId="5" r:id="rId1"/>
    <sheet name="NOTAS" sheetId="15" state="hidden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0" l="1"/>
  <c r="B2" i="14" l="1"/>
  <c r="B2" i="17"/>
  <c r="B8" i="17"/>
  <c r="B7" i="17"/>
  <c r="B6" i="17"/>
  <c r="B4" i="17"/>
  <c r="B3" i="17"/>
  <c r="B5" i="10"/>
  <c r="B5" i="14" s="1"/>
  <c r="B4" i="10"/>
  <c r="B3" i="10"/>
  <c r="B4" i="14"/>
  <c r="B6" i="14"/>
  <c r="B8" i="14"/>
  <c r="B7" i="14"/>
  <c r="B3" i="14"/>
  <c r="B3" i="12"/>
  <c r="B12" i="17" l="1"/>
  <c r="B11" i="17" s="1"/>
  <c r="B15" i="17" s="1"/>
  <c r="B5" i="17"/>
  <c r="B5" i="12" s="1"/>
  <c r="B12" i="14"/>
  <c r="B2" i="12"/>
  <c r="B7" i="12"/>
  <c r="B6" i="12"/>
  <c r="B4" i="12"/>
  <c r="B11" i="14" l="1"/>
  <c r="B15" i="14" s="1"/>
  <c r="B6" i="10"/>
</calcChain>
</file>

<file path=xl/sharedStrings.xml><?xml version="1.0" encoding="utf-8"?>
<sst xmlns="http://schemas.openxmlformats.org/spreadsheetml/2006/main" count="224" uniqueCount="154">
  <si>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</si>
  <si>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</si>
  <si>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</si>
  <si>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</si>
  <si>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</si>
  <si>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</si>
  <si>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</si>
  <si>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</si>
  <si>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</si>
  <si>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</si>
  <si>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</si>
  <si>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</si>
  <si>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</si>
  <si>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</si>
  <si>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</si>
  <si>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</si>
  <si>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</si>
  <si>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Verbal</t>
  </si>
  <si>
    <t>Ordinario</t>
  </si>
  <si>
    <t>Apertura</t>
  </si>
  <si>
    <t>Imputación</t>
  </si>
  <si>
    <t>REMISION DE ANTECEDENTES - ABOGADO INTERNO-</t>
  </si>
  <si>
    <t>SINIESTRO - APLICATIVO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</si>
  <si>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</si>
  <si>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</si>
  <si>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</si>
  <si>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</si>
  <si>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</si>
  <si>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</si>
  <si>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</si>
  <si>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</si>
  <si>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</si>
  <si>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</si>
  <si>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</si>
  <si>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</si>
  <si>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</si>
  <si>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</si>
  <si>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</si>
  <si>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</si>
  <si>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</si>
  <si>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</si>
  <si>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</si>
  <si>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</si>
  <si>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</si>
  <si>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</si>
  <si>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</si>
  <si>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</si>
  <si>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</si>
  <si>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</si>
  <si>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</si>
  <si>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</si>
  <si>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</si>
  <si>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</si>
  <si>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</si>
  <si>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</si>
  <si>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</si>
  <si>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</si>
  <si>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</si>
  <si>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</si>
  <si>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</si>
  <si>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</si>
  <si>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</si>
  <si>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</si>
  <si>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</si>
  <si>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</si>
  <si>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</si>
  <si>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</si>
  <si>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</si>
  <si>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</si>
  <si>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</si>
  <si>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</si>
  <si>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</si>
  <si>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</si>
  <si>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</si>
  <si>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REMOTO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</si>
  <si>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</si>
  <si>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</si>
  <si>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</si>
  <si>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</si>
  <si>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</si>
  <si>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</si>
  <si>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</si>
  <si>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</si>
  <si>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</si>
  <si>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</si>
  <si>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</si>
  <si>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</si>
  <si>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</si>
  <si>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</si>
  <si>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</si>
  <si>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</si>
  <si>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</si>
  <si>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</si>
  <si>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</si>
  <si>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</si>
  <si>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</si>
  <si>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</si>
  <si>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</si>
  <si>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</si>
  <si>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</si>
  <si>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</si>
  <si>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</si>
  <si>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</si>
  <si>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</si>
  <si>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</si>
  <si>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</si>
  <si>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</si>
  <si>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</si>
  <si>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</si>
  <si>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</si>
  <si>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</si>
  <si>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</si>
  <si>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</si>
  <si>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VALOR ASEGURADO</t>
  </si>
  <si>
    <t>DEDUCIBLE</t>
  </si>
  <si>
    <t xml:space="preserve">VALOR TOMAR </t>
  </si>
  <si>
    <t>Delitos contra la administración pública y fallos con responsabilidad fiscal</t>
  </si>
  <si>
    <t>CONTRALORÍA GENERAL DE SANTIAGO DE CALI</t>
  </si>
  <si>
    <t>DISTRITO DE SANTIAGO DE CALI-SECRETARÍA DE MOVILIDAD</t>
  </si>
  <si>
    <t>NOVECIENTOS CUARENTA Y TRES MILLONES NOVECIENTOS VEINTIDOS MIL OCHOCIENTOS DIECINUEVE PESOS ($943.922.819)</t>
  </si>
  <si>
    <t xml:space="preserve">ALLIANZ SEGUROS S.A. EN CALIDAD DE COASEGURADOR, MAPFRE SEGUROS GENERALES DE COLOMBIA S.A., AXA COLPATRIA SEGUROS S.A. Y QBE SEGUROS S.A. </t>
  </si>
  <si>
    <t>DISTRITO DE SANTIAGO DE CALI</t>
  </si>
  <si>
    <t>890-399-011-3</t>
  </si>
  <si>
    <t>N°1501215001153COASEGURO ALLIANZ 23.00%  y N°1501216001931 COASEGURO ALLIANZ 23.00%</t>
  </si>
  <si>
    <t>14 de febrero de 2014</t>
  </si>
  <si>
    <t>1.	Los hechos objeto de reproche, surgieron a partir del hallazgo fiscal remitido por la Dirección Técnica ante el Sector Físico, denominado “AGEI ESPECIAL AL CONTRATO INTERADMINISTRATIVO Y EL ACTA DE APOYO ENTRE LA SECRETARÍA MUNICIPAL DE TRÁNSITO Y EL CDAV LTDA-MODALIDAD ESPECIAL VIGENCIA 2017 HALLAZGO N°12”
2.	De acuerdo con el hallazgo mencionado anteriormente, a través del aplicativo QX Registro de Tránsito y Transporte para la vigencia de 2017, se observó que hubo exoneración por prescripción de cinco mil trescientos veinticinco comparendos por valor de ($3.810. 793.059), declaratoria que se generó conforme a lo establecido en el artículo 159 de la Ley 769 de 2002.
3.	En consecuencia, la Contraloría señaló que dicha situación se generó debido a ineficiencia y debilidades de los imputados en los controles al ejecutar de manera tardía el cobro persuasivo por parte del CDAV Ltda, lo que conllevó a su vez, a que se dejaran de recaudar las sumas líquidas de dinero por el valor de ($3.810. 793.059) contraviniendo lo establecido en el articulo 209 de la Constitución Política y el 769 de la Ley 769 de 2002.
4.	En atención a lo anteriormente expuesto, es preciso resaltar que para ajustar el valor del detrimento a $943.922.819, el ente de control tomó como fecha de los hechos, los ocurridos cinco años atrás de proferirse el auto de apertura, es decir, los comparendos que prescribieron y dejaron de cobrarse desde el 14 de febrero de 2014.</t>
  </si>
  <si>
    <t>PRF-1600-20-10-19-1344</t>
  </si>
  <si>
    <t>RADICACIÓN</t>
  </si>
  <si>
    <t>CONTRALORÍA</t>
  </si>
  <si>
    <t>DETRIMENTO</t>
  </si>
  <si>
    <t>TERCEROS CIVILMENTE RESPONSABLES</t>
  </si>
  <si>
    <r>
      <rPr>
        <b/>
        <sz val="11"/>
        <color theme="1"/>
        <rFont val="Calibri"/>
        <family val="2"/>
        <scheme val="minor"/>
      </rPr>
      <t>SINIESTROS</t>
    </r>
    <r>
      <rPr>
        <sz val="11"/>
        <color theme="1"/>
        <rFont val="Calibri"/>
        <family val="2"/>
        <scheme val="minor"/>
      </rPr>
      <t xml:space="preserve"> 139192256  y 139192693 - </t>
    </r>
    <r>
      <rPr>
        <b/>
        <sz val="11"/>
        <color theme="1"/>
        <rFont val="Calibri"/>
        <family val="2"/>
        <scheme val="minor"/>
      </rPr>
      <t xml:space="preserve">APLICATIVO </t>
    </r>
    <r>
      <rPr>
        <sz val="11"/>
        <color theme="1"/>
        <rFont val="Calibri"/>
        <family val="2"/>
        <scheme val="minor"/>
      </rPr>
      <t>183991</t>
    </r>
  </si>
  <si>
    <t>PÓLIZAS</t>
  </si>
  <si>
    <t>21728680 y 21909272 (Allianz Seguros S.A.)</t>
  </si>
  <si>
    <t>Delitos contra la administración pública (Jucios contra la responsabilidad fiscal - Allianz)</t>
  </si>
  <si>
    <t>Póliza 21728680: $146.023.357.
Póliza 21909272: $135.024.296.</t>
  </si>
  <si>
    <t>Pagos por remesa póliza 21728680: $14.976.643.
Pagos por remesa póliza 21909272: $ 25.975.704.</t>
  </si>
  <si>
    <t>Póliza 21728680: Desde el 16/11/2015 – 16/03/2016.
Póliza 21909272: Desde el 17/03/2016 – 31/12/2017.</t>
  </si>
  <si>
    <t>MAPFRE SEGUROS GENERALES DE COLOMBIA S.A.</t>
  </si>
  <si>
    <t>ALLIANZ SEGUROS S.A.</t>
  </si>
  <si>
    <t>QBE (ZURICH)</t>
  </si>
  <si>
    <t>COMPANIA DE SEGUROS COLPATRIA (AXA COLPATRIA)</t>
  </si>
  <si>
    <t>34% (Líder  - Pólizas 20151126165730 y 1501216001939 )</t>
  </si>
  <si>
    <t>23% (Pólizas 21728680 y 21909272)</t>
  </si>
  <si>
    <t>N/A</t>
  </si>
  <si>
    <t>X</t>
  </si>
  <si>
    <t>X - Valor asumido por Allianz en cada una de las pólizas vinculadas $161.000.000 (23% de $700.000.000).</t>
  </si>
  <si>
    <t xml:space="preserve">• Disminución de la suma asegurada por pago de indemnizaciones con cargo a las PÓLIZAS DE MANEJO GLOBAL ENTIDADES ESTATALES No. 20151126165730 y 1501216001939 .
</t>
  </si>
  <si>
    <t>Pagos por remesa póliza 20151126165730 (21728680): $14.976.643.
Pagos por remesa póliza1501216001939 (21909272): $ 25.975.704.</t>
  </si>
  <si>
    <t xml:space="preserve">X </t>
  </si>
  <si>
    <t>X - 23% a cargo de Allianz Seguros S.A.</t>
  </si>
  <si>
    <t>X - 6% del Valor de la Pérdida - Mínimo 4 SMMLV.</t>
  </si>
  <si>
    <t>CONCEPTO TÉCNICO DE LA PÓLIZA VINCULADA</t>
  </si>
  <si>
    <t xml:space="preserve">X - Modalidad pólizas vinculadas "Por reclamación" . Bajo ese entendido, si se tiene como fecha de reclamo el día que se emitió auto de apertura, para dicha época ninguno de los seguros prestaría cobertura temporal.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</si>
</sst>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1" xfId="0" applyFont="1" applyFill="1" applyBorder="1" applyAlignment="1">
      <alignment vertical="center" wrapText="1"/>
    </xf>
    <xf numFmtId="0" fontId="0" fillId="8" borderId="10" xfId="0" applyFill="1" applyBorder="1" applyAlignment="1">
      <alignment horizontal="center" vertical="center"/>
    </xf>
    <xf numFmtId="6" fontId="0" fillId="8" borderId="10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0" fontId="0" fillId="0" borderId="1" xfId="0" applyBorder="1" applyAlignment="1">
      <alignment horizontal="justify" vertical="top" wrapText="1"/>
    </xf>
    <xf numFmtId="0" fontId="4" fillId="6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top"/>
    </xf>
    <xf numFmtId="42" fontId="1" fillId="0" borderId="1" xfId="1" applyFont="1" applyBorder="1" applyAlignment="1">
      <alignment horizontal="left" vertical="center" wrapText="1"/>
    </xf>
    <xf numFmtId="42" fontId="0" fillId="0" borderId="3" xfId="1" applyFont="1" applyBorder="1" applyAlignment="1">
      <alignment horizontal="left" vertical="center" wrapText="1"/>
    </xf>
    <xf numFmtId="0" fontId="0" fillId="0" borderId="1" xfId="0" applyBorder="1" applyAlignment="1">
      <alignment horizontal="justify" vertical="center"/>
    </xf>
    <xf numFmtId="9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6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14" fontId="10" fillId="0" borderId="2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42" fontId="0" fillId="0" borderId="1" xfId="1" applyFont="1" applyBorder="1" applyAlignment="1">
      <alignment horizontal="left" vertical="top" wrapText="1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2" xfId="1" applyFont="1" applyBorder="1" applyAlignment="1" applyProtection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42" fontId="0" fillId="5" borderId="1" xfId="1" applyFont="1" applyFill="1" applyBorder="1" applyAlignment="1">
      <alignment horizontal="justify" vertical="top"/>
    </xf>
    <xf numFmtId="0" fontId="9" fillId="0" borderId="10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opLeftCell="A14" zoomScale="90" zoomScaleNormal="90" workbookViewId="0">
      <selection activeCell="A22" sqref="A22"/>
    </sheetView>
  </sheetViews>
  <sheetFormatPr baseColWidth="10" defaultColWidth="0" defaultRowHeight="14.5" x14ac:dyDescent="0.35"/>
  <cols>
    <col min="1" max="1" width="46.1796875" style="6" bestFit="1" customWidth="1"/>
    <col min="2" max="2" width="63.81640625" style="6" customWidth="1"/>
    <col min="3" max="3" width="19.1796875" style="6" customWidth="1"/>
    <col min="4" max="4" width="11.453125" style="2" hidden="1" customWidth="1"/>
    <col min="5" max="16384" width="11.453125" style="2" hidden="1"/>
  </cols>
  <sheetData>
    <row r="1" spans="1:3" ht="18.5" x14ac:dyDescent="0.35">
      <c r="A1" s="44" t="s">
        <v>0</v>
      </c>
      <c r="B1" s="44"/>
      <c r="C1" s="44"/>
    </row>
    <row r="2" spans="1:3" x14ac:dyDescent="0.35">
      <c r="A2" s="5" t="s">
        <v>1</v>
      </c>
      <c r="B2" s="41" t="s">
        <v>126</v>
      </c>
      <c r="C2" s="41"/>
    </row>
    <row r="3" spans="1:3" ht="15" customHeight="1" x14ac:dyDescent="0.35">
      <c r="A3" s="5" t="s">
        <v>2</v>
      </c>
      <c r="B3" s="42" t="s">
        <v>117</v>
      </c>
      <c r="C3" s="43"/>
    </row>
    <row r="4" spans="1:3" x14ac:dyDescent="0.35">
      <c r="A4" s="5" t="s">
        <v>3</v>
      </c>
      <c r="B4" s="42" t="s">
        <v>18</v>
      </c>
      <c r="C4" s="43"/>
    </row>
    <row r="5" spans="1:3" x14ac:dyDescent="0.35">
      <c r="A5" s="5" t="s">
        <v>4</v>
      </c>
      <c r="B5" s="41" t="s">
        <v>20</v>
      </c>
      <c r="C5" s="41"/>
    </row>
    <row r="6" spans="1:3" x14ac:dyDescent="0.35">
      <c r="A6" s="5" t="s">
        <v>5</v>
      </c>
      <c r="B6" s="46" t="s">
        <v>118</v>
      </c>
      <c r="C6" s="47"/>
    </row>
    <row r="7" spans="1:3" ht="39" customHeight="1" x14ac:dyDescent="0.35">
      <c r="A7" s="5" t="s">
        <v>6</v>
      </c>
      <c r="B7" s="45" t="s">
        <v>119</v>
      </c>
      <c r="C7" s="41"/>
    </row>
    <row r="8" spans="1:3" ht="32.25" customHeight="1" x14ac:dyDescent="0.35">
      <c r="A8" s="29" t="s">
        <v>7</v>
      </c>
      <c r="B8" s="41" t="s">
        <v>120</v>
      </c>
      <c r="C8" s="41"/>
    </row>
    <row r="9" spans="1:3" x14ac:dyDescent="0.35">
      <c r="A9" s="5" t="s">
        <v>8</v>
      </c>
      <c r="B9" s="41" t="s">
        <v>124</v>
      </c>
      <c r="C9" s="41"/>
    </row>
    <row r="10" spans="1:3" x14ac:dyDescent="0.35">
      <c r="A10" s="53" t="s">
        <v>9</v>
      </c>
      <c r="B10" s="54" t="s">
        <v>125</v>
      </c>
      <c r="C10" s="41"/>
    </row>
    <row r="11" spans="1:3" ht="30" customHeight="1" x14ac:dyDescent="0.35">
      <c r="A11" s="53"/>
      <c r="B11" s="41"/>
      <c r="C11" s="41"/>
    </row>
    <row r="12" spans="1:3" x14ac:dyDescent="0.35">
      <c r="A12" s="53"/>
      <c r="B12" s="41"/>
      <c r="C12" s="41"/>
    </row>
    <row r="13" spans="1:3" x14ac:dyDescent="0.35">
      <c r="A13" s="5" t="s">
        <v>10</v>
      </c>
      <c r="B13" s="46" t="s">
        <v>121</v>
      </c>
      <c r="C13" s="47"/>
    </row>
    <row r="14" spans="1:3" ht="17.25" customHeight="1" x14ac:dyDescent="0.35">
      <c r="A14" s="5" t="s">
        <v>11</v>
      </c>
      <c r="B14" s="55" t="s">
        <v>122</v>
      </c>
      <c r="C14" s="55"/>
    </row>
    <row r="15" spans="1:3" ht="45" customHeight="1" x14ac:dyDescent="0.35">
      <c r="A15" s="5" t="s">
        <v>12</v>
      </c>
      <c r="B15" s="55" t="s">
        <v>123</v>
      </c>
      <c r="C15" s="55"/>
    </row>
    <row r="16" spans="1:3" ht="20.25" customHeight="1" x14ac:dyDescent="0.35">
      <c r="A16" s="5" t="s">
        <v>13</v>
      </c>
      <c r="B16" s="48" t="s">
        <v>116</v>
      </c>
      <c r="C16" s="49"/>
    </row>
    <row r="17" spans="1:3" ht="18.75" customHeight="1" x14ac:dyDescent="0.35">
      <c r="A17" s="5" t="s">
        <v>14</v>
      </c>
      <c r="B17" s="56">
        <v>43528</v>
      </c>
      <c r="C17" s="57"/>
    </row>
    <row r="18" spans="1:3" x14ac:dyDescent="0.35">
      <c r="A18" s="5" t="s">
        <v>15</v>
      </c>
      <c r="B18" s="50">
        <v>45398</v>
      </c>
      <c r="C18" s="51"/>
    </row>
    <row r="19" spans="1:3" x14ac:dyDescent="0.35">
      <c r="A19" s="5" t="s">
        <v>16</v>
      </c>
      <c r="B19" s="52">
        <v>45414</v>
      </c>
      <c r="C19" s="41"/>
    </row>
  </sheetData>
  <mergeCells count="18">
    <mergeCell ref="B9:C9"/>
    <mergeCell ref="B16:C16"/>
    <mergeCell ref="B18:C18"/>
    <mergeCell ref="B19:C19"/>
    <mergeCell ref="A10:A12"/>
    <mergeCell ref="B10:C12"/>
    <mergeCell ref="B14:C14"/>
    <mergeCell ref="B15:C15"/>
    <mergeCell ref="B17:C17"/>
    <mergeCell ref="B13:C13"/>
    <mergeCell ref="B8:C8"/>
    <mergeCell ref="B4:C4"/>
    <mergeCell ref="B3:C3"/>
    <mergeCell ref="A1:C1"/>
    <mergeCell ref="B2:C2"/>
    <mergeCell ref="B5:C5"/>
    <mergeCell ref="B7:C7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RowHeight="14.5" x14ac:dyDescent="0.35"/>
  <sheetData>
    <row r="1" spans="1:1" x14ac:dyDescent="0.35">
      <c r="A1" s="6" t="s">
        <v>17</v>
      </c>
    </row>
    <row r="2" spans="1:1" x14ac:dyDescent="0.35">
      <c r="A2" s="6" t="s">
        <v>18</v>
      </c>
    </row>
    <row r="3" spans="1:1" x14ac:dyDescent="0.35">
      <c r="A3" s="6"/>
    </row>
    <row r="4" spans="1:1" x14ac:dyDescent="0.35">
      <c r="A4" s="6" t="s">
        <v>19</v>
      </c>
    </row>
    <row r="5" spans="1:1" x14ac:dyDescent="0.35">
      <c r="A5" s="6" t="s">
        <v>20</v>
      </c>
    </row>
  </sheetData>
  <pageMargins left="0.7" right="0.7" top="0.75" bottom="0.75" header="0.3" footer="0.3"/>
  <pageSetup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XFC50"/>
  <sheetViews>
    <sheetView tabSelected="1" zoomScale="90" zoomScaleNormal="90" workbookViewId="0">
      <selection activeCell="C50" sqref="C50"/>
    </sheetView>
  </sheetViews>
  <sheetFormatPr baseColWidth="10" defaultColWidth="0" defaultRowHeight="14.5" x14ac:dyDescent="0.35"/>
  <cols>
    <col min="1" max="1" width="44.453125" customWidth="1"/>
    <col min="2" max="2" width="36.26953125" customWidth="1"/>
    <col min="3" max="3" width="65.453125" customWidth="1"/>
    <col min="4" max="16383" width="11.453125" hidden="1"/>
    <col min="16384" max="16384" width="8.984375E-2" customWidth="1"/>
  </cols>
  <sheetData>
    <row r="1" spans="1:3" ht="18.5" x14ac:dyDescent="0.35">
      <c r="A1" s="58" t="s">
        <v>21</v>
      </c>
      <c r="B1" s="58"/>
      <c r="C1" s="58"/>
    </row>
    <row r="2" spans="1:3" x14ac:dyDescent="0.35">
      <c r="A2" s="5" t="s">
        <v>22</v>
      </c>
      <c r="B2" s="60" t="s">
        <v>131</v>
      </c>
      <c r="C2" s="51"/>
    </row>
    <row r="3" spans="1:3" s="19" customFormat="1" x14ac:dyDescent="0.35">
      <c r="A3" s="5" t="s">
        <v>127</v>
      </c>
      <c r="B3" s="41" t="str">
        <f>'GENERALES NOTA 322'!B2:C2</f>
        <v>PRF-1600-20-10-19-1344</v>
      </c>
      <c r="C3" s="41"/>
    </row>
    <row r="4" spans="1:3" s="2" customFormat="1" ht="14.5" customHeight="1" x14ac:dyDescent="0.35">
      <c r="A4" s="5" t="s">
        <v>128</v>
      </c>
      <c r="B4" s="41" t="str">
        <f>'GENERALES NOTA 322'!B3:C3</f>
        <v>CONTRALORÍA GENERAL DE SANTIAGO DE CALI</v>
      </c>
      <c r="C4" s="41"/>
    </row>
    <row r="5" spans="1:3" s="2" customFormat="1" ht="19.5" customHeight="1" x14ac:dyDescent="0.35">
      <c r="A5" s="5" t="s">
        <v>79</v>
      </c>
      <c r="B5" s="41" t="str">
        <f>'GENERALES NOTA 322'!B13:C13</f>
        <v>DISTRITO DE SANTIAGO DE CALI</v>
      </c>
      <c r="C5" s="41"/>
    </row>
    <row r="6" spans="1:3" s="2" customFormat="1" ht="37.5" customHeight="1" x14ac:dyDescent="0.35">
      <c r="A6" s="5" t="s">
        <v>129</v>
      </c>
      <c r="B6" s="61" t="str">
        <f>'GENERALES NOTA 322'!B7:C7</f>
        <v>NOVECIENTOS CUARENTA Y TRES MILLONES NOVECIENTOS VEINTIDOS MIL OCHOCIENTOS DIECINUEVE PESOS ($943.922.819)</v>
      </c>
      <c r="C6" s="61"/>
    </row>
    <row r="7" spans="1:3" s="2" customFormat="1" ht="34" customHeight="1" x14ac:dyDescent="0.35">
      <c r="A7" s="5" t="s">
        <v>130</v>
      </c>
      <c r="B7" s="41" t="str">
        <f>'GENERALES NOTA 322'!B8:C8</f>
        <v xml:space="preserve">ALLIANZ SEGUROS S.A. EN CALIDAD DE COASEGURADOR, MAPFRE SEGUROS GENERALES DE COLOMBIA S.A., AXA COLPATRIA SEGUROS S.A. Y QBE SEGUROS S.A. </v>
      </c>
      <c r="C7" s="41"/>
    </row>
    <row r="8" spans="1:3" x14ac:dyDescent="0.35">
      <c r="A8" s="20" t="s">
        <v>132</v>
      </c>
      <c r="B8" s="41" t="s">
        <v>133</v>
      </c>
      <c r="C8" s="41"/>
    </row>
    <row r="9" spans="1:3" x14ac:dyDescent="0.35">
      <c r="A9" s="20" t="s">
        <v>23</v>
      </c>
      <c r="B9" s="59" t="s">
        <v>134</v>
      </c>
      <c r="C9" s="59"/>
    </row>
    <row r="10" spans="1:3" ht="47.5" customHeight="1" x14ac:dyDescent="0.35">
      <c r="A10" s="20" t="s">
        <v>24</v>
      </c>
      <c r="B10" s="33" t="s">
        <v>135</v>
      </c>
      <c r="C10" s="34" t="s">
        <v>136</v>
      </c>
    </row>
    <row r="11" spans="1:3" x14ac:dyDescent="0.35">
      <c r="A11" s="20" t="s">
        <v>25</v>
      </c>
      <c r="B11" s="42" t="s">
        <v>94</v>
      </c>
      <c r="C11" s="43"/>
    </row>
    <row r="12" spans="1:3" ht="35.5" customHeight="1" x14ac:dyDescent="0.35">
      <c r="A12" s="20" t="s">
        <v>26</v>
      </c>
      <c r="B12" s="54" t="s">
        <v>137</v>
      </c>
      <c r="C12" s="41"/>
    </row>
    <row r="13" spans="1:3" x14ac:dyDescent="0.35">
      <c r="A13" s="20" t="s">
        <v>27</v>
      </c>
      <c r="B13" s="41" t="s">
        <v>88</v>
      </c>
      <c r="C13" s="41"/>
    </row>
    <row r="14" spans="1:3" x14ac:dyDescent="0.35">
      <c r="A14" s="20" t="s">
        <v>28</v>
      </c>
      <c r="B14" s="41" t="s">
        <v>83</v>
      </c>
      <c r="C14" s="41"/>
    </row>
    <row r="15" spans="1:3" x14ac:dyDescent="0.35">
      <c r="A15" s="62" t="s">
        <v>29</v>
      </c>
      <c r="B15" s="41" t="s">
        <v>95</v>
      </c>
      <c r="C15" s="41"/>
    </row>
    <row r="16" spans="1:3" x14ac:dyDescent="0.35">
      <c r="A16" s="63"/>
      <c r="B16" s="31" t="s">
        <v>30</v>
      </c>
      <c r="C16" s="31" t="s">
        <v>31</v>
      </c>
    </row>
    <row r="17" spans="1:3" ht="29" x14ac:dyDescent="0.35">
      <c r="A17" s="63"/>
      <c r="B17" s="8" t="s">
        <v>138</v>
      </c>
      <c r="C17" s="35" t="s">
        <v>142</v>
      </c>
    </row>
    <row r="18" spans="1:3" x14ac:dyDescent="0.35">
      <c r="A18" s="63"/>
      <c r="B18" s="8" t="s">
        <v>139</v>
      </c>
      <c r="C18" s="8" t="s">
        <v>143</v>
      </c>
    </row>
    <row r="19" spans="1:3" x14ac:dyDescent="0.35">
      <c r="A19" s="63"/>
      <c r="B19" s="8" t="s">
        <v>140</v>
      </c>
      <c r="C19" s="36">
        <v>0.22</v>
      </c>
    </row>
    <row r="20" spans="1:3" ht="29" x14ac:dyDescent="0.35">
      <c r="A20" s="63"/>
      <c r="B20" s="8" t="s">
        <v>141</v>
      </c>
      <c r="C20" s="36">
        <v>0.21</v>
      </c>
    </row>
    <row r="21" spans="1:3" x14ac:dyDescent="0.35">
      <c r="A21" s="20" t="s">
        <v>32</v>
      </c>
      <c r="B21" s="41" t="s">
        <v>88</v>
      </c>
      <c r="C21" s="41"/>
    </row>
    <row r="22" spans="1:3" x14ac:dyDescent="0.35">
      <c r="A22" s="20" t="s">
        <v>33</v>
      </c>
      <c r="B22" s="42"/>
      <c r="C22" s="43"/>
    </row>
    <row r="23" spans="1:3" x14ac:dyDescent="0.35">
      <c r="A23" s="32" t="s">
        <v>34</v>
      </c>
      <c r="B23" s="41" t="s">
        <v>88</v>
      </c>
      <c r="C23" s="41"/>
    </row>
    <row r="24" spans="1:3" x14ac:dyDescent="0.35">
      <c r="A24" s="64" t="s">
        <v>35</v>
      </c>
      <c r="B24" s="64"/>
      <c r="C24" s="64"/>
    </row>
    <row r="25" spans="1:3" ht="25.5" customHeight="1" x14ac:dyDescent="0.35">
      <c r="A25" s="65" t="s">
        <v>36</v>
      </c>
      <c r="B25" s="66"/>
      <c r="C25" s="37" t="s">
        <v>145</v>
      </c>
    </row>
    <row r="26" spans="1:3" ht="32.5" customHeight="1" x14ac:dyDescent="0.35">
      <c r="A26" s="60" t="s">
        <v>37</v>
      </c>
      <c r="B26" s="51"/>
      <c r="C26" s="38" t="s">
        <v>146</v>
      </c>
    </row>
    <row r="27" spans="1:3" ht="35" customHeight="1" x14ac:dyDescent="0.35">
      <c r="A27" s="46" t="s">
        <v>147</v>
      </c>
      <c r="B27" s="51"/>
      <c r="C27" s="39" t="s">
        <v>148</v>
      </c>
    </row>
    <row r="28" spans="1:3" x14ac:dyDescent="0.35">
      <c r="A28" s="12" t="s">
        <v>38</v>
      </c>
      <c r="B28" s="13"/>
      <c r="C28" s="18" t="s">
        <v>149</v>
      </c>
    </row>
    <row r="29" spans="1:3" x14ac:dyDescent="0.35">
      <c r="A29" s="60" t="s">
        <v>39</v>
      </c>
      <c r="B29" s="51"/>
      <c r="C29" s="37" t="s">
        <v>150</v>
      </c>
    </row>
    <row r="30" spans="1:3" ht="31.5" customHeight="1" x14ac:dyDescent="0.35">
      <c r="A30" s="46" t="s">
        <v>40</v>
      </c>
      <c r="B30" s="47"/>
      <c r="C30" s="40" t="s">
        <v>151</v>
      </c>
    </row>
    <row r="31" spans="1:3" x14ac:dyDescent="0.35">
      <c r="A31" s="60" t="s">
        <v>41</v>
      </c>
      <c r="B31" s="51"/>
      <c r="C31" s="18" t="s">
        <v>144</v>
      </c>
    </row>
    <row r="32" spans="1:3" x14ac:dyDescent="0.35">
      <c r="A32" s="69" t="s">
        <v>42</v>
      </c>
      <c r="B32" s="70"/>
      <c r="C32" s="18" t="s">
        <v>144</v>
      </c>
    </row>
    <row r="33" spans="1:3" x14ac:dyDescent="0.35">
      <c r="A33" s="67" t="s">
        <v>152</v>
      </c>
      <c r="B33" s="67"/>
      <c r="C33" s="67"/>
    </row>
    <row r="34" spans="1:3" x14ac:dyDescent="0.35">
      <c r="A34" s="59" t="s">
        <v>43</v>
      </c>
      <c r="B34" s="59"/>
      <c r="C34" s="18" t="s">
        <v>144</v>
      </c>
    </row>
    <row r="35" spans="1:3" ht="29" x14ac:dyDescent="0.35">
      <c r="A35" s="59" t="s">
        <v>44</v>
      </c>
      <c r="B35" s="59"/>
      <c r="C35" s="30" t="s">
        <v>148</v>
      </c>
    </row>
    <row r="36" spans="1:3" x14ac:dyDescent="0.35">
      <c r="A36" s="59" t="s">
        <v>45</v>
      </c>
      <c r="B36" s="59"/>
      <c r="C36" s="18" t="s">
        <v>144</v>
      </c>
    </row>
    <row r="37" spans="1:3" x14ac:dyDescent="0.35">
      <c r="A37" s="59" t="s">
        <v>46</v>
      </c>
      <c r="B37" s="59"/>
      <c r="C37" s="18" t="s">
        <v>144</v>
      </c>
    </row>
    <row r="38" spans="1:3" x14ac:dyDescent="0.35">
      <c r="A38" s="59" t="s">
        <v>47</v>
      </c>
      <c r="B38" s="59"/>
      <c r="C38" s="18" t="s">
        <v>144</v>
      </c>
    </row>
    <row r="39" spans="1:3" x14ac:dyDescent="0.35">
      <c r="A39" s="59" t="s">
        <v>48</v>
      </c>
      <c r="B39" s="59"/>
      <c r="C39" s="18" t="s">
        <v>144</v>
      </c>
    </row>
    <row r="40" spans="1:3" x14ac:dyDescent="0.35">
      <c r="A40" s="59" t="s">
        <v>49</v>
      </c>
      <c r="B40" s="59"/>
      <c r="C40" s="18" t="s">
        <v>144</v>
      </c>
    </row>
    <row r="41" spans="1:3" x14ac:dyDescent="0.35">
      <c r="A41" s="59" t="s">
        <v>50</v>
      </c>
      <c r="B41" s="59"/>
      <c r="C41" s="18" t="s">
        <v>144</v>
      </c>
    </row>
    <row r="42" spans="1:3" x14ac:dyDescent="0.35">
      <c r="A42" s="59" t="s">
        <v>51</v>
      </c>
      <c r="B42" s="59"/>
      <c r="C42" s="18" t="s">
        <v>144</v>
      </c>
    </row>
    <row r="43" spans="1:3" x14ac:dyDescent="0.35">
      <c r="A43" s="59" t="s">
        <v>52</v>
      </c>
      <c r="B43" s="59"/>
      <c r="C43" s="18" t="s">
        <v>144</v>
      </c>
    </row>
    <row r="44" spans="1:3" x14ac:dyDescent="0.35">
      <c r="A44" s="59" t="s">
        <v>53</v>
      </c>
      <c r="B44" s="59"/>
      <c r="C44" s="8" t="s">
        <v>145</v>
      </c>
    </row>
    <row r="45" spans="1:3" ht="43.5" x14ac:dyDescent="0.35">
      <c r="A45" s="59" t="s">
        <v>54</v>
      </c>
      <c r="B45" s="59"/>
      <c r="C45" s="8" t="s">
        <v>153</v>
      </c>
    </row>
    <row r="46" spans="1:3" x14ac:dyDescent="0.35">
      <c r="A46" s="59" t="s">
        <v>55</v>
      </c>
      <c r="B46" s="59"/>
      <c r="C46" s="18" t="s">
        <v>144</v>
      </c>
    </row>
    <row r="47" spans="1:3" x14ac:dyDescent="0.35">
      <c r="A47" s="59" t="s">
        <v>56</v>
      </c>
      <c r="B47" s="59"/>
      <c r="C47" s="18" t="s">
        <v>144</v>
      </c>
    </row>
    <row r="48" spans="1:3" ht="43.5" x14ac:dyDescent="0.35">
      <c r="A48" s="59" t="s">
        <v>57</v>
      </c>
      <c r="B48" s="59"/>
      <c r="C48" s="8" t="s">
        <v>153</v>
      </c>
    </row>
    <row r="49" spans="1:3" x14ac:dyDescent="0.35">
      <c r="A49" s="59" t="s">
        <v>58</v>
      </c>
      <c r="B49" s="59"/>
      <c r="C49" s="18" t="s">
        <v>144</v>
      </c>
    </row>
    <row r="50" spans="1:3" x14ac:dyDescent="0.35">
      <c r="A50" s="68"/>
      <c r="B50" s="68"/>
      <c r="C50" s="8"/>
    </row>
  </sheetData>
  <mergeCells count="44">
    <mergeCell ref="B3:C3"/>
    <mergeCell ref="A47:B47"/>
    <mergeCell ref="A48:B48"/>
    <mergeCell ref="A49:B49"/>
    <mergeCell ref="A50:B50"/>
    <mergeCell ref="A45:B45"/>
    <mergeCell ref="A29:B29"/>
    <mergeCell ref="A30:B30"/>
    <mergeCell ref="A31:B31"/>
    <mergeCell ref="A32:B32"/>
    <mergeCell ref="A46:B46"/>
    <mergeCell ref="A39:B39"/>
    <mergeCell ref="A40:B40"/>
    <mergeCell ref="A41:B41"/>
    <mergeCell ref="A42:B42"/>
    <mergeCell ref="A43:B43"/>
    <mergeCell ref="A44:B44"/>
    <mergeCell ref="A38:B38"/>
    <mergeCell ref="A33:C33"/>
    <mergeCell ref="A34:B34"/>
    <mergeCell ref="A35:B35"/>
    <mergeCell ref="A36:B36"/>
    <mergeCell ref="A37:B37"/>
    <mergeCell ref="B22:C22"/>
    <mergeCell ref="B23:C23"/>
    <mergeCell ref="A24:C24"/>
    <mergeCell ref="A25:B25"/>
    <mergeCell ref="A26:B26"/>
    <mergeCell ref="A27:B27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20"/>
    <mergeCell ref="B15:C15"/>
    <mergeCell ref="B21:C2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B23:C23 B13:C14 B21:C21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topLeftCell="A16" zoomScale="80" zoomScaleNormal="80" workbookViewId="0">
      <selection activeCell="B8" sqref="B8:C8"/>
    </sheetView>
  </sheetViews>
  <sheetFormatPr baseColWidth="10" defaultColWidth="0" defaultRowHeight="14.5" x14ac:dyDescent="0.35"/>
  <cols>
    <col min="1" max="1" width="41.81640625" style="25" customWidth="1"/>
    <col min="2" max="2" width="30.54296875" style="25" customWidth="1"/>
    <col min="3" max="3" width="76.1796875" style="25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87" t="s">
        <v>59</v>
      </c>
      <c r="B1" s="87"/>
      <c r="C1" s="87"/>
    </row>
    <row r="2" spans="1:6" x14ac:dyDescent="0.35">
      <c r="A2" s="21" t="s">
        <v>22</v>
      </c>
      <c r="B2" s="88" t="str">
        <f>'GENERALES NOTA 321'!B2:C2</f>
        <v>SINIESTROS 139192256  y 139192693 - APLICATIVO 183991</v>
      </c>
      <c r="C2" s="89"/>
    </row>
    <row r="3" spans="1:6" x14ac:dyDescent="0.35">
      <c r="A3" s="22" t="s">
        <v>1</v>
      </c>
      <c r="B3" s="73" t="str">
        <f>'GENERALES NOTA 322'!B2:C2</f>
        <v>PRF-1600-20-10-19-1344</v>
      </c>
      <c r="C3" s="74"/>
    </row>
    <row r="4" spans="1:6" s="2" customFormat="1" x14ac:dyDescent="0.35">
      <c r="A4" s="23" t="s">
        <v>2</v>
      </c>
      <c r="B4" s="72" t="str">
        <f>'GENERALES NOTA 322'!B3:C3</f>
        <v>CONTRALORÍA GENERAL DE SANTIAGO DE CALI</v>
      </c>
      <c r="C4" s="72"/>
    </row>
    <row r="5" spans="1:6" s="2" customFormat="1" x14ac:dyDescent="0.35">
      <c r="A5" s="23" t="s">
        <v>5</v>
      </c>
      <c r="B5" s="88" t="str">
        <f>'GENERALES NOTA 321'!B5:C5</f>
        <v>DISTRITO DE SANTIAGO DE CALI</v>
      </c>
      <c r="C5" s="89"/>
    </row>
    <row r="6" spans="1:6" s="2" customFormat="1" x14ac:dyDescent="0.35">
      <c r="A6" s="5" t="s">
        <v>113</v>
      </c>
      <c r="B6" s="90" t="str">
        <f>'GENERALES NOTA 321'!B10:C10</f>
        <v>Póliza 21728680: $146.023.357.
Póliza 21909272: $135.024.296.</v>
      </c>
      <c r="C6" s="91"/>
    </row>
    <row r="7" spans="1:6" s="2" customFormat="1" x14ac:dyDescent="0.35">
      <c r="A7" s="5" t="s">
        <v>6</v>
      </c>
      <c r="B7" s="86" t="str">
        <f>'GENERALES NOTA 322'!B7:C7</f>
        <v>NOVECIENTOS CUARENTA Y TRES MILLONES NOVECIENTOS VEINTIDOS MIL OCHOCIENTOS DIECINUEVE PESOS ($943.922.819)</v>
      </c>
      <c r="C7" s="86"/>
    </row>
    <row r="8" spans="1:6" s="2" customFormat="1" x14ac:dyDescent="0.35">
      <c r="A8" s="23" t="s">
        <v>7</v>
      </c>
      <c r="B8" s="72" t="str">
        <f>'GENERALES NOTA 322'!B8:C8</f>
        <v xml:space="preserve">ALLIANZ SEGUROS S.A. EN CALIDAD DE COASEGURADOR, MAPFRE SEGUROS GENERALES DE COLOMBIA S.A., AXA COLPATRIA SEGUROS S.A. Y QBE SEGUROS S.A. </v>
      </c>
      <c r="C8" s="72"/>
    </row>
    <row r="9" spans="1:6" ht="23.25" customHeight="1" x14ac:dyDescent="0.35">
      <c r="A9" s="24" t="s">
        <v>60</v>
      </c>
      <c r="B9" s="73" t="s">
        <v>61</v>
      </c>
      <c r="C9" s="74"/>
    </row>
    <row r="10" spans="1:6" ht="58" x14ac:dyDescent="0.35">
      <c r="A10" s="23" t="s">
        <v>62</v>
      </c>
      <c r="B10" s="75"/>
      <c r="C10" s="76"/>
      <c r="E10" t="s">
        <v>63</v>
      </c>
      <c r="F10" s="11">
        <v>0.7</v>
      </c>
    </row>
    <row r="11" spans="1:6" x14ac:dyDescent="0.35">
      <c r="A11" s="28" t="s">
        <v>64</v>
      </c>
      <c r="B11" s="77">
        <f>(B12-B14)*B13</f>
        <v>0</v>
      </c>
      <c r="C11" s="78"/>
      <c r="E11" t="s">
        <v>61</v>
      </c>
      <c r="F11" s="11">
        <v>0.3</v>
      </c>
    </row>
    <row r="12" spans="1:6" x14ac:dyDescent="0.35">
      <c r="A12" s="10" t="s">
        <v>115</v>
      </c>
      <c r="B12" s="81">
        <f>MIN(B6,B7)</f>
        <v>0</v>
      </c>
      <c r="C12" s="82"/>
      <c r="F12" s="11"/>
    </row>
    <row r="13" spans="1:6" x14ac:dyDescent="0.35">
      <c r="A13" s="24" t="s">
        <v>29</v>
      </c>
      <c r="B13" s="83">
        <v>1</v>
      </c>
      <c r="C13" s="83"/>
      <c r="F13" s="11"/>
    </row>
    <row r="14" spans="1:6" x14ac:dyDescent="0.35">
      <c r="A14" s="24" t="s">
        <v>114</v>
      </c>
      <c r="B14" s="84">
        <v>0</v>
      </c>
      <c r="C14" s="85"/>
      <c r="F14" s="11"/>
    </row>
    <row r="15" spans="1:6" x14ac:dyDescent="0.35">
      <c r="A15" s="27" t="s">
        <v>65</v>
      </c>
      <c r="B15" s="79">
        <f>IFERROR(B11*(VLOOKUP(B9,E10:F15,2,0)),16666)</f>
        <v>0</v>
      </c>
      <c r="C15" s="80"/>
    </row>
    <row r="16" spans="1:6" ht="180" customHeight="1" x14ac:dyDescent="0.35">
      <c r="A16" s="23" t="s">
        <v>66</v>
      </c>
      <c r="B16" s="73"/>
      <c r="C16" s="74"/>
    </row>
    <row r="17" spans="1:3" ht="87" x14ac:dyDescent="0.35">
      <c r="A17" s="23" t="s">
        <v>67</v>
      </c>
      <c r="B17" s="71"/>
      <c r="C17" s="71"/>
    </row>
    <row r="19" spans="1:3" x14ac:dyDescent="0.35">
      <c r="B19" s="26"/>
      <c r="C19" s="26"/>
    </row>
    <row r="20" spans="1:3" x14ac:dyDescent="0.35">
      <c r="B20" s="26"/>
      <c r="C20" s="26"/>
    </row>
    <row r="21" spans="1:3" x14ac:dyDescent="0.35">
      <c r="B21" s="26"/>
      <c r="C21" s="26"/>
    </row>
    <row r="22" spans="1:3" x14ac:dyDescent="0.35">
      <c r="B22" s="26"/>
      <c r="C22" s="26"/>
    </row>
    <row r="23" spans="1:3" x14ac:dyDescent="0.35">
      <c r="B23" s="26"/>
      <c r="C23" s="26"/>
    </row>
    <row r="24" spans="1:3" x14ac:dyDescent="0.35">
      <c r="B24" s="26"/>
      <c r="C24" s="26"/>
    </row>
    <row r="25" spans="1:3" x14ac:dyDescent="0.35">
      <c r="B25" s="26"/>
      <c r="C25" s="26"/>
    </row>
    <row r="26" spans="1:3" x14ac:dyDescent="0.35">
      <c r="B26" s="26"/>
      <c r="C26" s="26"/>
    </row>
    <row r="27" spans="1:3" x14ac:dyDescent="0.35">
      <c r="B27" s="26"/>
      <c r="C27" s="26"/>
    </row>
    <row r="28" spans="1:3" x14ac:dyDescent="0.35">
      <c r="B28" s="26"/>
      <c r="C28" s="26"/>
    </row>
    <row r="29" spans="1:3" x14ac:dyDescent="0.35">
      <c r="B29" s="26"/>
      <c r="C29" s="26"/>
    </row>
    <row r="30" spans="1:3" x14ac:dyDescent="0.35">
      <c r="B30" s="26"/>
      <c r="C30" s="26"/>
    </row>
    <row r="31" spans="1:3" x14ac:dyDescent="0.35">
      <c r="B31" s="26"/>
      <c r="C31" s="26"/>
    </row>
    <row r="32" spans="1:3" x14ac:dyDescent="0.35">
      <c r="B32" s="26"/>
      <c r="C32" s="26"/>
    </row>
    <row r="33" spans="2:3" x14ac:dyDescent="0.35">
      <c r="B33" s="26"/>
      <c r="C33" s="26"/>
    </row>
    <row r="34" spans="2:3" x14ac:dyDescent="0.35">
      <c r="B34" s="26"/>
      <c r="C34" s="26"/>
    </row>
    <row r="35" spans="2:3" x14ac:dyDescent="0.35">
      <c r="B35" s="26"/>
      <c r="C35" s="26"/>
    </row>
    <row r="36" spans="2:3" x14ac:dyDescent="0.35">
      <c r="B36" s="26"/>
      <c r="C36" s="26"/>
    </row>
    <row r="37" spans="2:3" x14ac:dyDescent="0.35">
      <c r="B37" s="26"/>
      <c r="C37" s="26"/>
    </row>
    <row r="38" spans="2:3" x14ac:dyDescent="0.35">
      <c r="B38" s="26"/>
      <c r="C38" s="26"/>
    </row>
    <row r="39" spans="2:3" x14ac:dyDescent="0.35">
      <c r="B39" s="26"/>
      <c r="C39" s="26"/>
    </row>
    <row r="40" spans="2:3" x14ac:dyDescent="0.35">
      <c r="B40" s="26"/>
      <c r="C40" s="26"/>
    </row>
    <row r="41" spans="2:3" x14ac:dyDescent="0.35">
      <c r="B41" s="26"/>
      <c r="C41" s="26"/>
    </row>
    <row r="42" spans="2:3" x14ac:dyDescent="0.35">
      <c r="B42" s="26"/>
      <c r="C42" s="26"/>
    </row>
    <row r="43" spans="2:3" x14ac:dyDescent="0.35">
      <c r="B43" s="26"/>
      <c r="C43" s="26"/>
    </row>
    <row r="44" spans="2:3" x14ac:dyDescent="0.35">
      <c r="B44" s="26"/>
      <c r="C44" s="26"/>
    </row>
    <row r="45" spans="2:3" x14ac:dyDescent="0.35">
      <c r="B45" s="26"/>
      <c r="C45" s="26"/>
    </row>
    <row r="46" spans="2:3" x14ac:dyDescent="0.35">
      <c r="B46" s="26"/>
      <c r="C46" s="26"/>
    </row>
    <row r="47" spans="2:3" x14ac:dyDescent="0.35">
      <c r="B47" s="26"/>
      <c r="C47" s="26"/>
    </row>
    <row r="48" spans="2:3" x14ac:dyDescent="0.35">
      <c r="B48" s="26"/>
      <c r="C48" s="26"/>
    </row>
    <row r="49" spans="2:3" x14ac:dyDescent="0.35">
      <c r="B49" s="26"/>
      <c r="C49" s="26"/>
    </row>
    <row r="50" spans="2:3" x14ac:dyDescent="0.35">
      <c r="B50" s="26"/>
      <c r="C50" s="26"/>
    </row>
  </sheetData>
  <sheetProtection selectLockedCells="1"/>
  <mergeCells count="17">
    <mergeCell ref="B7:C7"/>
    <mergeCell ref="A1:C1"/>
    <mergeCell ref="B2:C2"/>
    <mergeCell ref="B3:C3"/>
    <mergeCell ref="B4:C4"/>
    <mergeCell ref="B5:C5"/>
    <mergeCell ref="B6:C6"/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4.5" x14ac:dyDescent="0.35"/>
  <cols>
    <col min="1" max="1" width="41.81640625" style="25" customWidth="1"/>
    <col min="2" max="2" width="30.54296875" style="25" customWidth="1"/>
    <col min="3" max="3" width="76.1796875" style="25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87" t="s">
        <v>59</v>
      </c>
      <c r="B1" s="87"/>
      <c r="C1" s="87"/>
    </row>
    <row r="2" spans="1:6" x14ac:dyDescent="0.35">
      <c r="A2" s="21" t="s">
        <v>22</v>
      </c>
      <c r="B2" s="88" t="str">
        <f>'GENERALES NOTA 321'!B2:C2</f>
        <v>SINIESTROS 139192256  y 139192693 - APLICATIVO 183991</v>
      </c>
      <c r="C2" s="89"/>
    </row>
    <row r="3" spans="1:6" x14ac:dyDescent="0.35">
      <c r="A3" s="22" t="s">
        <v>1</v>
      </c>
      <c r="B3" s="73" t="str">
        <f>'GENERALES NOTA 322'!B2:C2</f>
        <v>PRF-1600-20-10-19-1344</v>
      </c>
      <c r="C3" s="74"/>
    </row>
    <row r="4" spans="1:6" s="2" customFormat="1" x14ac:dyDescent="0.35">
      <c r="A4" s="23" t="s">
        <v>2</v>
      </c>
      <c r="B4" s="72" t="str">
        <f>'GENERALES NOTA 322'!B3:C3</f>
        <v>CONTRALORÍA GENERAL DE SANTIAGO DE CALI</v>
      </c>
      <c r="C4" s="72"/>
    </row>
    <row r="5" spans="1:6" s="2" customFormat="1" x14ac:dyDescent="0.35">
      <c r="A5" s="23" t="s">
        <v>5</v>
      </c>
      <c r="B5" s="88" t="str">
        <f>'GENERALES NOTA 321'!B5:C5</f>
        <v>DISTRITO DE SANTIAGO DE CALI</v>
      </c>
      <c r="C5" s="89"/>
    </row>
    <row r="6" spans="1:6" s="2" customFormat="1" x14ac:dyDescent="0.35">
      <c r="A6" s="5" t="s">
        <v>113</v>
      </c>
      <c r="B6" s="90" t="str">
        <f>'GENERALES NOTA 321'!B10:C10</f>
        <v>Póliza 21728680: $146.023.357.
Póliza 21909272: $135.024.296.</v>
      </c>
      <c r="C6" s="91"/>
    </row>
    <row r="7" spans="1:6" s="2" customFormat="1" x14ac:dyDescent="0.35">
      <c r="A7" s="5" t="s">
        <v>6</v>
      </c>
      <c r="B7" s="86" t="str">
        <f>'GENERALES NOTA 322'!B7:C7</f>
        <v>NOVECIENTOS CUARENTA Y TRES MILLONES NOVECIENTOS VEINTIDOS MIL OCHOCIENTOS DIECINUEVE PESOS ($943.922.819)</v>
      </c>
      <c r="C7" s="86"/>
    </row>
    <row r="8" spans="1:6" s="2" customFormat="1" x14ac:dyDescent="0.35">
      <c r="A8" s="23" t="s">
        <v>7</v>
      </c>
      <c r="B8" s="72" t="str">
        <f>'GENERALES NOTA 322'!B8:C8</f>
        <v xml:space="preserve">ALLIANZ SEGUROS S.A. EN CALIDAD DE COASEGURADOR, MAPFRE SEGUROS GENERALES DE COLOMBIA S.A., AXA COLPATRIA SEGUROS S.A. Y QBE SEGUROS S.A. </v>
      </c>
      <c r="C8" s="72"/>
    </row>
    <row r="9" spans="1:6" ht="23.25" customHeight="1" x14ac:dyDescent="0.35">
      <c r="A9" s="24" t="s">
        <v>60</v>
      </c>
      <c r="B9" s="73" t="s">
        <v>74</v>
      </c>
      <c r="C9" s="74"/>
    </row>
    <row r="10" spans="1:6" ht="58" x14ac:dyDescent="0.35">
      <c r="A10" s="23" t="s">
        <v>62</v>
      </c>
      <c r="B10" s="75"/>
      <c r="C10" s="76"/>
      <c r="E10" t="s">
        <v>63</v>
      </c>
      <c r="F10" s="11">
        <v>0.7</v>
      </c>
    </row>
    <row r="11" spans="1:6" x14ac:dyDescent="0.35">
      <c r="A11" s="28" t="s">
        <v>64</v>
      </c>
      <c r="B11" s="77">
        <f>(B12-B14)*B13</f>
        <v>0</v>
      </c>
      <c r="C11" s="78"/>
      <c r="E11" t="s">
        <v>61</v>
      </c>
      <c r="F11" s="11">
        <v>0.3</v>
      </c>
    </row>
    <row r="12" spans="1:6" x14ac:dyDescent="0.35">
      <c r="A12" s="10" t="s">
        <v>115</v>
      </c>
      <c r="B12" s="81">
        <f>MIN(B6,B7)</f>
        <v>0</v>
      </c>
      <c r="C12" s="82"/>
      <c r="F12" s="11"/>
    </row>
    <row r="13" spans="1:6" x14ac:dyDescent="0.35">
      <c r="A13" s="24" t="s">
        <v>29</v>
      </c>
      <c r="B13" s="83">
        <v>1</v>
      </c>
      <c r="C13" s="83"/>
      <c r="F13" s="11"/>
    </row>
    <row r="14" spans="1:6" x14ac:dyDescent="0.35">
      <c r="A14" s="24" t="s">
        <v>114</v>
      </c>
      <c r="B14" s="84">
        <v>0</v>
      </c>
      <c r="C14" s="84"/>
      <c r="F14" s="11"/>
    </row>
    <row r="15" spans="1:6" x14ac:dyDescent="0.35">
      <c r="A15" s="27" t="s">
        <v>65</v>
      </c>
      <c r="B15" s="79">
        <f>IFERROR(B11*(VLOOKUP(B9,E10:F15,2,0)),16666)</f>
        <v>16666</v>
      </c>
      <c r="C15" s="80"/>
    </row>
    <row r="16" spans="1:6" ht="180" customHeight="1" x14ac:dyDescent="0.35">
      <c r="A16" s="23" t="s">
        <v>66</v>
      </c>
      <c r="B16" s="73"/>
      <c r="C16" s="74"/>
    </row>
    <row r="17" spans="1:3" ht="87" x14ac:dyDescent="0.35">
      <c r="A17" s="23" t="s">
        <v>67</v>
      </c>
      <c r="B17" s="71"/>
      <c r="C17" s="71"/>
    </row>
    <row r="19" spans="1:3" x14ac:dyDescent="0.35">
      <c r="B19" s="26"/>
      <c r="C19" s="26"/>
    </row>
    <row r="20" spans="1:3" x14ac:dyDescent="0.35">
      <c r="B20" s="26"/>
      <c r="C20" s="26"/>
    </row>
    <row r="21" spans="1:3" x14ac:dyDescent="0.35">
      <c r="B21" s="26"/>
      <c r="C21" s="26"/>
    </row>
    <row r="22" spans="1:3" x14ac:dyDescent="0.35">
      <c r="B22" s="26"/>
      <c r="C22" s="26"/>
    </row>
    <row r="23" spans="1:3" x14ac:dyDescent="0.35">
      <c r="B23" s="26"/>
      <c r="C23" s="26"/>
    </row>
    <row r="24" spans="1:3" x14ac:dyDescent="0.35">
      <c r="B24" s="26"/>
      <c r="C24" s="26"/>
    </row>
    <row r="25" spans="1:3" x14ac:dyDescent="0.35">
      <c r="B25" s="26"/>
      <c r="C25" s="26"/>
    </row>
    <row r="26" spans="1:3" x14ac:dyDescent="0.35">
      <c r="B26" s="26"/>
      <c r="C26" s="26"/>
    </row>
    <row r="27" spans="1:3" x14ac:dyDescent="0.35">
      <c r="B27" s="26"/>
      <c r="C27" s="26"/>
    </row>
    <row r="28" spans="1:3" x14ac:dyDescent="0.35">
      <c r="B28" s="26"/>
      <c r="C28" s="26"/>
    </row>
    <row r="29" spans="1:3" x14ac:dyDescent="0.35">
      <c r="B29" s="26"/>
      <c r="C29" s="26"/>
    </row>
    <row r="30" spans="1:3" x14ac:dyDescent="0.35">
      <c r="B30" s="26"/>
      <c r="C30" s="26"/>
    </row>
    <row r="31" spans="1:3" x14ac:dyDescent="0.35">
      <c r="B31" s="26"/>
      <c r="C31" s="26"/>
    </row>
    <row r="32" spans="1:3" x14ac:dyDescent="0.35">
      <c r="B32" s="26"/>
      <c r="C32" s="26"/>
    </row>
    <row r="33" spans="2:3" x14ac:dyDescent="0.35">
      <c r="B33" s="26"/>
      <c r="C33" s="26"/>
    </row>
    <row r="34" spans="2:3" x14ac:dyDescent="0.35">
      <c r="B34" s="26"/>
      <c r="C34" s="26"/>
    </row>
    <row r="35" spans="2:3" x14ac:dyDescent="0.35">
      <c r="B35" s="26"/>
      <c r="C35" s="26"/>
    </row>
    <row r="36" spans="2:3" x14ac:dyDescent="0.35">
      <c r="B36" s="26"/>
      <c r="C36" s="26"/>
    </row>
    <row r="37" spans="2:3" x14ac:dyDescent="0.35">
      <c r="B37" s="26"/>
      <c r="C37" s="26"/>
    </row>
    <row r="38" spans="2:3" x14ac:dyDescent="0.35">
      <c r="B38" s="26"/>
      <c r="C38" s="26"/>
    </row>
    <row r="39" spans="2:3" x14ac:dyDescent="0.35">
      <c r="B39" s="26"/>
      <c r="C39" s="26"/>
    </row>
    <row r="40" spans="2:3" x14ac:dyDescent="0.35">
      <c r="B40" s="26"/>
      <c r="C40" s="26"/>
    </row>
    <row r="41" spans="2:3" x14ac:dyDescent="0.35">
      <c r="B41" s="26"/>
      <c r="C41" s="26"/>
    </row>
    <row r="42" spans="2:3" x14ac:dyDescent="0.35">
      <c r="B42" s="26"/>
      <c r="C42" s="26"/>
    </row>
    <row r="43" spans="2:3" x14ac:dyDescent="0.35">
      <c r="B43" s="26"/>
      <c r="C43" s="26"/>
    </row>
    <row r="44" spans="2:3" x14ac:dyDescent="0.35">
      <c r="B44" s="26"/>
      <c r="C44" s="26"/>
    </row>
    <row r="45" spans="2:3" x14ac:dyDescent="0.35">
      <c r="B45" s="26"/>
      <c r="C45" s="26"/>
    </row>
    <row r="46" spans="2:3" x14ac:dyDescent="0.35">
      <c r="B46" s="26"/>
      <c r="C46" s="26"/>
    </row>
    <row r="47" spans="2:3" x14ac:dyDescent="0.35">
      <c r="B47" s="26"/>
      <c r="C47" s="26"/>
    </row>
    <row r="48" spans="2:3" x14ac:dyDescent="0.35">
      <c r="B48" s="26"/>
      <c r="C48" s="26"/>
    </row>
    <row r="49" spans="2:3" x14ac:dyDescent="0.35">
      <c r="B49" s="26"/>
      <c r="C49" s="26"/>
    </row>
    <row r="50" spans="2:3" x14ac:dyDescent="0.35">
      <c r="B50" s="26"/>
      <c r="C50" s="26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3:C13"/>
    <mergeCell ref="B14:C14"/>
    <mergeCell ref="B15:C15"/>
    <mergeCell ref="B16:C16"/>
    <mergeCell ref="B17:C17"/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3" sqref="B13"/>
    </sheetView>
  </sheetViews>
  <sheetFormatPr baseColWidth="10" defaultColWidth="11.453125" defaultRowHeight="14.5" x14ac:dyDescent="0.35"/>
  <cols>
    <col min="1" max="1" width="35.54296875" customWidth="1"/>
    <col min="2" max="2" width="31.81640625" customWidth="1"/>
    <col min="3" max="3" width="63.1796875" customWidth="1"/>
    <col min="4" max="16383" width="0" hidden="1" customWidth="1"/>
    <col min="16384" max="16384" width="0.81640625" hidden="1" customWidth="1"/>
  </cols>
  <sheetData>
    <row r="1" spans="1:3" ht="18.5" x14ac:dyDescent="0.35">
      <c r="A1" s="58" t="s">
        <v>68</v>
      </c>
      <c r="B1" s="58"/>
      <c r="C1" s="58"/>
    </row>
    <row r="2" spans="1:3" x14ac:dyDescent="0.35">
      <c r="A2" s="9" t="s">
        <v>22</v>
      </c>
      <c r="B2" s="60" t="str">
        <f>'GENERALES NOTA 321'!B2:C2</f>
        <v>SINIESTROS 139192256  y 139192693 - APLICATIVO 183991</v>
      </c>
      <c r="C2" s="51"/>
    </row>
    <row r="3" spans="1:3" x14ac:dyDescent="0.35">
      <c r="A3" s="20" t="s">
        <v>1</v>
      </c>
      <c r="B3" s="60" t="str">
        <f>'GENERALES NOTA 322'!B2:C2</f>
        <v>PRF-1600-20-10-19-1344</v>
      </c>
      <c r="C3" s="51"/>
    </row>
    <row r="4" spans="1:3" s="2" customFormat="1" x14ac:dyDescent="0.35">
      <c r="A4" s="5" t="s">
        <v>2</v>
      </c>
      <c r="B4" s="41" t="str">
        <f>'GENERALES NOTA 322'!B3:C3</f>
        <v>CONTRALORÍA GENERAL DE SANTIAGO DE CALI</v>
      </c>
      <c r="C4" s="41"/>
    </row>
    <row r="5" spans="1:3" s="2" customFormat="1" x14ac:dyDescent="0.35">
      <c r="A5" s="5" t="s">
        <v>5</v>
      </c>
      <c r="B5" s="60" t="str">
        <f>'IMPUTACIÓN- GENERALES NOTA 324 '!B5:C5</f>
        <v>DISTRITO DE SANTIAGO DE CALI</v>
      </c>
      <c r="C5" s="51"/>
    </row>
    <row r="6" spans="1:3" s="2" customFormat="1" x14ac:dyDescent="0.35">
      <c r="A6" s="5" t="s">
        <v>6</v>
      </c>
      <c r="B6" s="41" t="str">
        <f>'GENERALES NOTA 322'!B7:C7</f>
        <v>NOVECIENTOS CUARENTA Y TRES MILLONES NOVECIENTOS VEINTIDOS MIL OCHOCIENTOS DIECINUEVE PESOS ($943.922.819)</v>
      </c>
      <c r="C6" s="41"/>
    </row>
    <row r="7" spans="1:3" s="2" customFormat="1" x14ac:dyDescent="0.35">
      <c r="A7" s="5" t="s">
        <v>7</v>
      </c>
      <c r="B7" s="41" t="str">
        <f>'GENERALES NOTA 322'!B8:C8</f>
        <v xml:space="preserve">ALLIANZ SEGUROS S.A. EN CALIDAD DE COASEGURADOR, MAPFRE SEGUROS GENERALES DE COLOMBIA S.A., AXA COLPATRIA SEGUROS S.A. Y QBE SEGUROS S.A. </v>
      </c>
      <c r="C7" s="41"/>
    </row>
    <row r="8" spans="1:3" x14ac:dyDescent="0.35">
      <c r="A8" s="10" t="s">
        <v>60</v>
      </c>
      <c r="B8" s="42"/>
      <c r="C8" s="43"/>
    </row>
    <row r="9" spans="1:3" x14ac:dyDescent="0.35">
      <c r="A9" s="10" t="s">
        <v>64</v>
      </c>
      <c r="B9" s="92"/>
      <c r="C9" s="92"/>
    </row>
    <row r="10" spans="1:3" x14ac:dyDescent="0.35">
      <c r="A10" s="10" t="s">
        <v>69</v>
      </c>
      <c r="B10" s="92"/>
      <c r="C10" s="92"/>
    </row>
    <row r="11" spans="1:3" ht="43.5" x14ac:dyDescent="0.35">
      <c r="A11" s="5" t="s">
        <v>70</v>
      </c>
      <c r="B11" s="41"/>
      <c r="C11" s="41"/>
    </row>
    <row r="12" spans="1:3" ht="43.5" x14ac:dyDescent="0.35">
      <c r="A12" s="5" t="s">
        <v>71</v>
      </c>
      <c r="B12" s="41"/>
      <c r="C12" s="41"/>
    </row>
    <row r="13" spans="1:3" x14ac:dyDescent="0.35">
      <c r="A13" s="5" t="s">
        <v>72</v>
      </c>
      <c r="B13" s="8"/>
      <c r="C13" s="8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53125" defaultRowHeight="15" customHeight="1" x14ac:dyDescent="0.35"/>
  <cols>
    <col min="2" max="2" width="34" bestFit="1" customWidth="1"/>
    <col min="3" max="3" width="51.7265625" customWidth="1"/>
    <col min="9" max="9" width="0" hidden="1" customWidth="1"/>
    <col min="14" max="14" width="0" hidden="1" customWidth="1"/>
  </cols>
  <sheetData>
    <row r="1" spans="2:14" ht="15" customHeight="1" thickBot="1" x14ac:dyDescent="0.4"/>
    <row r="2" spans="2:14" ht="15" customHeight="1" thickTop="1" thickBot="1" x14ac:dyDescent="0.4">
      <c r="B2" s="93"/>
      <c r="C2" s="93"/>
      <c r="I2" t="s">
        <v>73</v>
      </c>
      <c r="N2" t="s">
        <v>74</v>
      </c>
    </row>
    <row r="3" spans="2:14" ht="15" customHeight="1" thickTop="1" thickBot="1" x14ac:dyDescent="0.4">
      <c r="B3" s="93" t="s">
        <v>75</v>
      </c>
      <c r="C3" s="93"/>
      <c r="I3" t="s">
        <v>61</v>
      </c>
      <c r="N3" t="s">
        <v>61</v>
      </c>
    </row>
    <row r="4" spans="2:14" ht="15" customHeight="1" thickTop="1" thickBot="1" x14ac:dyDescent="0.4">
      <c r="B4" s="14" t="s">
        <v>76</v>
      </c>
      <c r="C4" s="15"/>
      <c r="I4" t="s">
        <v>77</v>
      </c>
      <c r="N4" t="s">
        <v>63</v>
      </c>
    </row>
    <row r="5" spans="2:14" ht="15" customHeight="1" thickTop="1" thickBot="1" x14ac:dyDescent="0.4">
      <c r="B5" s="14" t="s">
        <v>78</v>
      </c>
      <c r="C5" s="15"/>
    </row>
    <row r="6" spans="2:14" ht="15" customHeight="1" thickTop="1" thickBot="1" x14ac:dyDescent="0.4">
      <c r="B6" s="14" t="s">
        <v>79</v>
      </c>
      <c r="C6" s="15"/>
    </row>
    <row r="7" spans="2:14" ht="44.5" thickTop="1" thickBot="1" x14ac:dyDescent="0.4">
      <c r="B7" s="14" t="s">
        <v>80</v>
      </c>
      <c r="C7" s="16"/>
    </row>
    <row r="8" spans="2:14" ht="30" thickTop="1" thickBot="1" x14ac:dyDescent="0.4">
      <c r="B8" s="14" t="s">
        <v>81</v>
      </c>
      <c r="C8" s="15"/>
    </row>
    <row r="9" spans="2:14" ht="44.5" thickTop="1" thickBot="1" x14ac:dyDescent="0.4">
      <c r="B9" s="14" t="s">
        <v>82</v>
      </c>
      <c r="C9" s="17"/>
    </row>
    <row r="10" spans="2:14" ht="15" customHeight="1" thickTop="1" x14ac:dyDescent="0.3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4296875" defaultRowHeight="14.5" x14ac:dyDescent="0.35"/>
  <cols>
    <col min="4" max="4" width="20.1796875" bestFit="1" customWidth="1"/>
    <col min="5" max="5" width="42.81640625" bestFit="1" customWidth="1"/>
  </cols>
  <sheetData>
    <row r="1" spans="1:9" x14ac:dyDescent="0.35">
      <c r="A1" s="7" t="s">
        <v>25</v>
      </c>
      <c r="B1" t="s">
        <v>83</v>
      </c>
      <c r="C1" s="7" t="s">
        <v>29</v>
      </c>
      <c r="D1" s="7" t="s">
        <v>33</v>
      </c>
      <c r="E1" s="3" t="s">
        <v>84</v>
      </c>
      <c r="F1" s="2" t="s">
        <v>63</v>
      </c>
      <c r="G1" s="4">
        <v>0</v>
      </c>
      <c r="H1" t="s">
        <v>85</v>
      </c>
      <c r="I1" t="s">
        <v>86</v>
      </c>
    </row>
    <row r="2" spans="1:9" x14ac:dyDescent="0.35">
      <c r="A2" t="s">
        <v>87</v>
      </c>
      <c r="B2" t="s">
        <v>88</v>
      </c>
      <c r="C2" t="s">
        <v>89</v>
      </c>
      <c r="D2" s="2" t="s">
        <v>90</v>
      </c>
      <c r="E2" s="1" t="s">
        <v>91</v>
      </c>
      <c r="F2" s="2" t="s">
        <v>74</v>
      </c>
      <c r="G2" s="4">
        <v>0.7</v>
      </c>
      <c r="H2" t="s">
        <v>92</v>
      </c>
      <c r="I2" t="s">
        <v>93</v>
      </c>
    </row>
    <row r="3" spans="1:9" x14ac:dyDescent="0.35">
      <c r="A3" t="s">
        <v>94</v>
      </c>
      <c r="C3" t="s">
        <v>95</v>
      </c>
      <c r="D3" s="2" t="s">
        <v>96</v>
      </c>
      <c r="E3" s="1" t="s">
        <v>97</v>
      </c>
      <c r="F3" s="2" t="s">
        <v>61</v>
      </c>
      <c r="G3" s="4">
        <v>0.3</v>
      </c>
      <c r="H3" t="s">
        <v>98</v>
      </c>
      <c r="I3" t="s">
        <v>99</v>
      </c>
    </row>
    <row r="4" spans="1:9" x14ac:dyDescent="0.35">
      <c r="A4" t="s">
        <v>100</v>
      </c>
      <c r="C4" t="s">
        <v>101</v>
      </c>
      <c r="E4" s="1" t="s">
        <v>102</v>
      </c>
      <c r="H4" t="s">
        <v>103</v>
      </c>
      <c r="I4" t="s">
        <v>104</v>
      </c>
    </row>
    <row r="5" spans="1:9" x14ac:dyDescent="0.35">
      <c r="A5" t="s">
        <v>105</v>
      </c>
      <c r="E5" s="1" t="s">
        <v>106</v>
      </c>
      <c r="H5" t="s">
        <v>107</v>
      </c>
      <c r="I5" t="s">
        <v>108</v>
      </c>
    </row>
    <row r="6" spans="1:9" x14ac:dyDescent="0.35">
      <c r="E6" s="1" t="s">
        <v>109</v>
      </c>
      <c r="I6" t="s">
        <v>110</v>
      </c>
    </row>
    <row r="7" spans="1:9" x14ac:dyDescent="0.35">
      <c r="E7" s="1" t="s">
        <v>111</v>
      </c>
    </row>
    <row r="8" spans="1:9" x14ac:dyDescent="0.35">
      <c r="E8" s="1" t="s">
        <v>112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68A46EF8BE54CB85570D01C5F0A72" ma:contentTypeVersion="16" ma:contentTypeDescription="Crear nuevo documento." ma:contentTypeScope="" ma:versionID="88951cb3b2d344d7c2a706420f95fa3f">
  <xsd:schema xmlns:xsd="http://www.w3.org/2001/XMLSchema" xmlns:xs="http://www.w3.org/2001/XMLSchema" xmlns:p="http://schemas.microsoft.com/office/2006/metadata/properties" xmlns:ns1="http://schemas.microsoft.com/sharepoint/v3" xmlns:ns2="110f4e7f-fc49-4680-be2a-cf1f485dd537" xmlns:ns3="bd399fb5-18ee-43ad-810b-0c429aab68ed" targetNamespace="http://schemas.microsoft.com/office/2006/metadata/properties" ma:root="true" ma:fieldsID="53c0fba586077f280948cac53606347e" ns1:_="" ns2:_="" ns3:_="">
    <xsd:import namespace="http://schemas.microsoft.com/sharepoint/v3"/>
    <xsd:import namespace="110f4e7f-fc49-4680-be2a-cf1f485dd537"/>
    <xsd:import namespace="bd399fb5-18ee-43ad-810b-0c429aab6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f4e7f-fc49-4680-be2a-cf1f485dd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9fb5-18ee-43ad-810b-0c429aab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10f4e7f-fc49-4680-be2a-cf1f485dd53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6ECDF-1275-47A9-896A-57348BBC9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0f4e7f-fc49-4680-be2a-cf1f485dd537"/>
    <ds:schemaRef ds:uri="bd399fb5-18ee-43ad-810b-0c429aab6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10f4e7f-fc49-4680-be2a-cf1f485dd537"/>
  </ds:schemaRefs>
</ds:datastoreItem>
</file>

<file path=customXml/itemProps3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GENERALES NOTA 322</vt:lpstr>
      <vt:lpstr>NOTAS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Revelo Castiblanco, Maria (ALLIANZ COLOMBIA)</cp:lastModifiedBy>
  <cp:revision/>
  <dcterms:created xsi:type="dcterms:W3CDTF">2020-12-07T14:41:17Z</dcterms:created>
  <dcterms:modified xsi:type="dcterms:W3CDTF">2024-04-30T14:37:41Z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0x01010071268A46EF8BE54CB85570D01C5F0A72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