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7C2D5FA5-6D57-4BFE-B1A3-F154E41630E1}"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<sst xmlns="http://schemas.openxmlformats.org/spreadsheetml/2006/main" count="238" uniqueCount="176">
  <si>
    <t>SOLICITUD DE ANTECEDENTES -ABOGADO EXTERNO-</t>
  </si>
  <si>
    <t>Radicado(23 digitos)</t>
  </si>
  <si>
    <t>Juzgado</t>
  </si>
  <si>
    <t>JUZGADO 49 CIVIL MUNICIPAL DE BOGOTÁ</t>
  </si>
  <si>
    <t>Demandado</t>
  </si>
  <si>
    <t xml:space="preserve">Demandante </t>
  </si>
  <si>
    <t>DANILO GUSTAVO GIL SIERRA</t>
  </si>
  <si>
    <t>Tipo de vinculacion compañía</t>
  </si>
  <si>
    <t>DEMANDA DIRECTA</t>
  </si>
  <si>
    <t xml:space="preserve">Tipo de perjucio </t>
  </si>
  <si>
    <t>RCE DAÑOS MATERIALES</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</si>
  <si>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</si>
  <si>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</si>
  <si>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</si>
  <si>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</si>
  <si>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</si>
  <si>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</si>
  <si>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</si>
  <si>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</si>
  <si>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</si>
  <si>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</si>
  <si>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</si>
  <si>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Ocupado - Autonomo</t>
  </si>
  <si>
    <t xml:space="preserve">Profesion </t>
  </si>
  <si>
    <t>No se indicó</t>
  </si>
  <si>
    <t xml:space="preserve">Ingresos Netos </t>
  </si>
  <si>
    <t>Numero de Lesionados y/o fallecidos  según IPAT</t>
  </si>
  <si>
    <t xml:space="preserve">Condicion </t>
  </si>
  <si>
    <t>Ocupante vehículo</t>
  </si>
  <si>
    <t>Fecha de los hechos</t>
  </si>
  <si>
    <t>6 de enero de 2023</t>
  </si>
  <si>
    <t>Fecha de solicitud audiencia prejudicial</t>
  </si>
  <si>
    <t>No se observa en el expediente</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</si>
  <si>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</si>
  <si>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</si>
  <si>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06 de enero de 2023 se presentó un choque simple entre el vehículo de placas ELO-554 y el camión de placas KNZ-277 (vehículo asegurado), quien a su vez fue colisionado por otro vehículo de placas WHV-666 incrementando la fuerza del impacto. 
2. El accidente ocurrió en la ciudad de Bogotá a la altura de la calle 30 con 64.
3. En el lugar del accidente se hizo presente la Policía nacional quien levantó un IPAT, en el que estableció como hipótesis del accidente de tránsito la causal No. 121 atribuida a los vehículos 1 y 2, esto es a los vehículos de placas KNZ-277 y WHV-666, por no mantener la distancia de seguridad.
4. Indica la demanda que el accidente ocurrió por desatención a las normas de tránsito, aunado a un exceso de velocidad, de confianza y de falta de observación por parte de los conductores. </t>
  </si>
  <si>
    <t>Asegurado</t>
  </si>
  <si>
    <t>Especial Cargo S.A.S.</t>
  </si>
  <si>
    <t>Nit Asegurado</t>
  </si>
  <si>
    <t>Placa vehículo asegurado (si aplica)</t>
  </si>
  <si>
    <t>KNZ-277</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</si>
  <si>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</si>
  <si>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</si>
  <si>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</si>
  <si>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</si>
  <si>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No aplica</t>
  </si>
  <si>
    <t>REMISION DE ANTECEDENTES - ABOGADO INTERNO-</t>
  </si>
  <si>
    <t>SINIESTRO - APLICATIVO</t>
  </si>
  <si>
    <t>SINIESTRO 122292408   LEGIS  APJ32098</t>
  </si>
  <si>
    <t>INTERVINIENTE</t>
  </si>
  <si>
    <t>PÓLIZA</t>
  </si>
  <si>
    <t>23133467-15</t>
  </si>
  <si>
    <t>AMPARO A AFECTAR</t>
  </si>
  <si>
    <t>VALOR ASEGURADO</t>
  </si>
  <si>
    <t>DEDUCIBLE</t>
  </si>
  <si>
    <t>MODALIDAD</t>
  </si>
  <si>
    <t>OCURRENCIA</t>
  </si>
  <si>
    <t xml:space="preserve">VIGENCIA </t>
  </si>
  <si>
    <t>Desde las 00:00 horas del 04/08/2022 hasta las 24:00 horas del 03/08/2023</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</si>
  <si>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</si>
  <si>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</si>
  <si>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</si>
  <si>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</si>
  <si>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</si>
  <si>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</si>
  <si>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</si>
  <si>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</si>
  <si>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</si>
  <si>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</si>
  <si>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</si>
  <si>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</si>
  <si>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</si>
  <si>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</si>
  <si>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</si>
  <si>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</si>
  <si>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</si>
  <si>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</si>
  <si>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</si>
  <si>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</si>
  <si>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</si>
  <si>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</si>
  <si>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</si>
  <si>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</si>
  <si>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</si>
  <si>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</si>
  <si>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</si>
  <si>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</si>
  <si>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</si>
  <si>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</si>
  <si>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</si>
  <si>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</si>
  <si>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</si>
  <si>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</si>
  <si>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</si>
  <si>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</si>
  <si>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</si>
  <si>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</si>
  <si>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</si>
  <si>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</si>
  <si>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</si>
  <si>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</si>
  <si>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</si>
  <si>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</si>
  <si>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</si>
  <si>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</si>
  <si>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</si>
  <si>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</si>
  <si>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</si>
  <si>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</si>
  <si>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</si>
  <si>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</si>
  <si>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</si>
  <si>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</si>
  <si>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</si>
  <si>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</si>
  <si>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</si>
  <si>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</si>
  <si>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</si>
  <si>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</si>
  <si>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</si>
  <si>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</si>
  <si>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</si>
  <si>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</si>
  <si>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</si>
  <si>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</si>
  <si>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</si>
  <si>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</si>
  <si>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</si>
  <si>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</si>
  <si>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</si>
  <si>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</si>
  <si>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</si>
  <si>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</si>
  <si>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</si>
  <si>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</si>
  <si>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</si>
  <si>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</si>
  <si>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</si>
  <si>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</si>
  <si>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</si>
  <si>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</si>
  <si>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</si>
  <si>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</si>
  <si>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</si>
  <si>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</si>
  <si>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</si>
  <si>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</si>
  <si>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</si>
  <si>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</si>
  <si>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</si>
  <si>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</si>
  <si>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</si>
  <si>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</si>
  <si>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</si>
  <si>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</si>
  <si>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</si>
  <si>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</si>
  <si>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</si>
  <si>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</si>
  <si>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</si>
  <si>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</si>
  <si>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</si>
  <si>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</si>
  <si>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</si>
  <si>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</si>
  <si>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</si>
  <si>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</si>
  <si>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</si>
  <si>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</si>
  <si>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MACRO SERVICIOS EXPRESS DE COLOMBIA S.A.; ESPECIAL CARGO S.A.S.; MAPFRE SEGUROS GENERALES DE COLOMBIA; ALLIANZ SEGUROS S.A.</t>
  </si>
  <si>
    <t>PLACA ELO554</t>
  </si>
  <si>
    <t xml:space="preserve">Como valor de la liquidación objetiva se llegó al siguiente valor: $13.190.654‬  pesos. Lo anterior conforme se explica a continuación:
Daño emergente: $14'699.678 pesos
En este valor se tiene en cuenta los costos de reparación del vehículo del demandante, los cuales conforme al reporte realizado por Audatex ascienden a $14'010.073 pesos. Adicionalmente, la suma de $689,605 pesos de acuerdo con prefactura de servicio por inspeccionar y cotizar arreglo del vehículo. 
• Costos de transporte: $0 
No se valoran los comprobantes por concepto de transportes debido a que no se encuentra probado que efectivamente el rodante no haya sido movilizado con posterioridad a la ocurrencia de los hechos, pero además porque no existe certeza de que dichos trayectos hayan sido contratados por el demandante y realizados posteriormente a la fecha del accidente de tránsito.
•Daños morales: $0 
No se puede reconocer el monto de $11' 600.000 pesos, ya que no se ha aportado ninguna prueba que demuestre el perjuicio deprecado como consecuencia del accidente de tránsito y en el IPAT se hace la correción haciendo la claridad que sólo hubo daños materiales. 
•Intereses: Se fijan los intereses moratorios (6%) por la suma de $290,976 pesos liquidados desde el 28 de marzo del 2023 (un mes después del último ofrecimiento) hasta el 30 de noviembre del 2023 (fecha término interno)
•Deducible: Se descuenta la suma de $1.800.000 pesos por concepto de deducible pactado para la Póliza de RCE.
</t>
  </si>
  <si>
    <t>Intereses</t>
  </si>
  <si>
    <t xml:space="preserve">La contingencia se califica como PROBABLE debido a que la poliza presta cobertura material y temporal y adicionalmente está acreditada la responsabilidad del asegurado en la ocurrencia del accidente de tránsito.
Lo primero que debe tomarse en consideración, es que la Póliza Auto Colectivo Pesados No. 023133467 / 15 cuyo asegurado es Especial Cargo S.A.S., presta cobertura material y temporal, de conformidad con los hechos y pretensiones expuestas en el líbelo de la demanda. Frente a la cobertura temporal, debe señalarse que los hechos, es decir el accidente de tránsito, ocurrió el pasado 06 de enero de 2023, dentro de la vigencia de la Póliza comprendida entre el día 04 de agosto del 2022 al 03 de agosto del 2023. Aunado a ello, presta cobertura material en tanto ampara la responsabilidad civil extracontractual, pretensión que se le endilga a la sociedad Especial Cargo S.A.S. como propietaria del vehículo de placas KNZ277, asegurada en la póliza. 
Por otro lado, frente a la responsabilidad del asegurado, debe decirse que según información contenida en el Informe Policial de Accidente de Tránsito (IPAT), se estableció como hipótesis la codificación 121, que corresponde a "no mantener la distancia de seguridad" atribuida al conductor del vehículo asegurado (KNZ277) y al vehículo de placas WHV 666, asegurado por Mapfre. Lo anterior, teniendo en cuenta que en este caso se presentó un choque por rebote en el que el vehiculo de placas WHV666 golpeó por la parte trasera al vehiculo asegurado, quien a su vez chocó con la parte posterior al vehiculo del demandante.  Aunado a ello, en el mismo IPAT el agente de tránsito indica que el vehículo de placas ELO 554 tuvo daños materiales en el bumper trasero, baul trasero, y farolas internas, confirmando la mecánica del accidente, esto es, que se trató de un choque por rebote, por lo que la responsabilidad en el accidente se encuentra probada.
Todo lo anterior, sin perjuicio del carácter contingente del proceso y del estado actual del mismo.	</t>
  </si>
  <si>
    <t>110014003049 2023 00459 00</t>
  </si>
  <si>
    <t>023133467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</si>
</sst>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5" zoomScaleNormal="100" workbookViewId="0">
      <selection activeCell="B34" sqref="B34:C34"/>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174</v>
      </c>
      <c r="C2" s="53"/>
    </row>
    <row r="3" spans="1:3" x14ac:dyDescent="0.25">
      <c r="A3" s="5" t="s">
        <v>2</v>
      </c>
      <c r="B3" s="48" t="s">
        <v>3</v>
      </c>
      <c r="C3" s="49"/>
    </row>
    <row r="4" spans="1:3" x14ac:dyDescent="0.25">
      <c r="A4" s="5" t="s">
        <v>4</v>
      </c>
      <c r="B4" s="54" t="s">
        <v>169</v>
      </c>
      <c r="C4" s="49"/>
    </row>
    <row r="5" spans="1:3" ht="31.5" customHeight="1" x14ac:dyDescent="0.25">
      <c r="A5" s="5" t="s">
        <v>5</v>
      </c>
      <c r="B5" s="54" t="s">
        <v>6</v>
      </c>
      <c r="C5" s="49"/>
    </row>
    <row r="6" spans="1:3" x14ac:dyDescent="0.25">
      <c r="A6" s="5" t="s">
        <v>7</v>
      </c>
      <c r="B6" s="46" t="s">
        <v>8</v>
      </c>
      <c r="C6" s="46"/>
    </row>
    <row r="7" spans="1:3" x14ac:dyDescent="0.25">
      <c r="A7" s="27" t="s">
        <v>9</v>
      </c>
      <c r="B7" s="48" t="s">
        <v>10</v>
      </c>
      <c r="C7" s="49"/>
    </row>
    <row r="8" spans="1:3" ht="23.1" customHeight="1" x14ac:dyDescent="0.25">
      <c r="A8" s="28" t="s">
        <v>11</v>
      </c>
      <c r="B8" s="46" t="s">
        <v>12</v>
      </c>
      <c r="C8" s="46"/>
    </row>
    <row r="9" spans="1:3" x14ac:dyDescent="0.25">
      <c r="A9" s="28" t="s">
        <v>13</v>
      </c>
      <c r="B9" s="46" t="s">
        <v>12</v>
      </c>
      <c r="C9" s="46"/>
    </row>
    <row r="10" spans="1:3" x14ac:dyDescent="0.25">
      <c r="A10" s="28" t="s">
        <v>14</v>
      </c>
      <c r="B10" s="47" t="s">
        <v>12</v>
      </c>
      <c r="C10" s="47"/>
    </row>
    <row r="11" spans="1:3" ht="30" customHeight="1" x14ac:dyDescent="0.25">
      <c r="A11" s="29" t="s">
        <v>15</v>
      </c>
      <c r="B11" s="47" t="s">
        <v>12</v>
      </c>
      <c r="C11" s="47"/>
    </row>
    <row r="12" spans="1:3" ht="30" customHeight="1" x14ac:dyDescent="0.25">
      <c r="A12" s="5" t="s">
        <v>16</v>
      </c>
      <c r="B12" s="62" t="s">
        <v>12</v>
      </c>
      <c r="C12" s="47"/>
    </row>
    <row r="13" spans="1:3" x14ac:dyDescent="0.25">
      <c r="A13" s="5" t="s">
        <v>17</v>
      </c>
      <c r="B13" s="46" t="s">
        <v>12</v>
      </c>
      <c r="C13" s="46"/>
    </row>
    <row r="14" spans="1:3" x14ac:dyDescent="0.25">
      <c r="A14" s="5" t="s">
        <v>18</v>
      </c>
      <c r="B14" s="56" t="s">
        <v>12</v>
      </c>
      <c r="C14" s="46"/>
    </row>
    <row r="15" spans="1:3" x14ac:dyDescent="0.25">
      <c r="A15" s="5" t="s">
        <v>19</v>
      </c>
      <c r="B15" s="46" t="s">
        <v>12</v>
      </c>
      <c r="C15" s="46"/>
    </row>
    <row r="16" spans="1:3" x14ac:dyDescent="0.25">
      <c r="A16" s="5" t="s">
        <v>20</v>
      </c>
      <c r="B16" s="56" t="s">
        <v>12</v>
      </c>
      <c r="C16" s="46"/>
    </row>
    <row r="17" spans="1:3" ht="15" customHeight="1" x14ac:dyDescent="0.25">
      <c r="A17" s="5" t="s">
        <v>21</v>
      </c>
      <c r="B17" s="47" t="s">
        <v>22</v>
      </c>
      <c r="C17" s="47"/>
    </row>
    <row r="18" spans="1:3" x14ac:dyDescent="0.25">
      <c r="A18" s="5" t="s">
        <v>23</v>
      </c>
      <c r="B18" s="47" t="s">
        <v>24</v>
      </c>
      <c r="C18" s="47"/>
    </row>
    <row r="19" spans="1:3" ht="18.75" customHeight="1" x14ac:dyDescent="0.25">
      <c r="A19" s="5" t="s">
        <v>25</v>
      </c>
      <c r="B19" s="50" t="s">
        <v>24</v>
      </c>
      <c r="C19" s="51"/>
    </row>
    <row r="20" spans="1:3" x14ac:dyDescent="0.25">
      <c r="A20" s="5" t="s">
        <v>26</v>
      </c>
      <c r="B20" s="46">
        <v>0</v>
      </c>
      <c r="C20" s="46"/>
    </row>
    <row r="21" spans="1:3" ht="17.25" customHeight="1" x14ac:dyDescent="0.25">
      <c r="A21" s="5" t="s">
        <v>27</v>
      </c>
      <c r="B21" s="47" t="s">
        <v>28</v>
      </c>
      <c r="C21" s="47"/>
    </row>
    <row r="22" spans="1:3" x14ac:dyDescent="0.25">
      <c r="A22" s="28" t="s">
        <v>29</v>
      </c>
      <c r="B22" s="61" t="s">
        <v>30</v>
      </c>
      <c r="C22" s="59"/>
    </row>
    <row r="23" spans="1:3" x14ac:dyDescent="0.25">
      <c r="A23" s="28" t="s">
        <v>31</v>
      </c>
      <c r="B23" s="60" t="s">
        <v>32</v>
      </c>
      <c r="C23" s="59"/>
    </row>
    <row r="24" spans="1:3" x14ac:dyDescent="0.25">
      <c r="A24" s="28" t="s">
        <v>33</v>
      </c>
      <c r="B24" s="60" t="s">
        <v>32</v>
      </c>
      <c r="C24" s="59"/>
    </row>
    <row r="25" spans="1:3" x14ac:dyDescent="0.25">
      <c r="A25" s="55" t="s">
        <v>34</v>
      </c>
      <c r="B25" s="59" t="s">
        <v>35</v>
      </c>
      <c r="C25" s="44"/>
    </row>
    <row r="26" spans="1:3" x14ac:dyDescent="0.25">
      <c r="A26" s="55"/>
      <c r="B26" s="44"/>
      <c r="C26" s="44"/>
    </row>
    <row r="27" spans="1:3" ht="100.5" customHeight="1" x14ac:dyDescent="0.25">
      <c r="A27" s="55"/>
      <c r="B27" s="44"/>
      <c r="C27" s="44"/>
    </row>
    <row r="28" spans="1:3" x14ac:dyDescent="0.25">
      <c r="A28" s="28" t="s">
        <v>36</v>
      </c>
      <c r="B28" s="44" t="s">
        <v>37</v>
      </c>
      <c r="C28" s="44"/>
    </row>
    <row r="29" spans="1:3" x14ac:dyDescent="0.25">
      <c r="A29" s="28" t="s">
        <v>38</v>
      </c>
      <c r="B29" s="44">
        <v>9004665962</v>
      </c>
      <c r="C29" s="44"/>
    </row>
    <row r="30" spans="1:3" x14ac:dyDescent="0.25">
      <c r="A30" s="28" t="s">
        <v>39</v>
      </c>
      <c r="B30" s="44" t="s">
        <v>40</v>
      </c>
      <c r="C30" s="44"/>
    </row>
    <row r="31" spans="1:3" x14ac:dyDescent="0.25">
      <c r="A31" s="28" t="s">
        <v>41</v>
      </c>
      <c r="B31" s="44" t="s">
        <v>175</v>
      </c>
      <c r="C31" s="44"/>
    </row>
    <row r="32" spans="1:3" x14ac:dyDescent="0.25">
      <c r="A32" s="28" t="s">
        <v>42</v>
      </c>
      <c r="B32" s="57">
        <v>45154</v>
      </c>
      <c r="C32" s="58"/>
    </row>
    <row r="33" spans="1:3" x14ac:dyDescent="0.25">
      <c r="A33" s="5" t="s">
        <v>43</v>
      </c>
      <c r="B33" s="56">
        <v>45231</v>
      </c>
      <c r="C33" s="56"/>
    </row>
    <row r="34" spans="1:3" ht="45" x14ac:dyDescent="0.25">
      <c r="A34" s="5" t="s">
        <v>44</v>
      </c>
      <c r="B34" s="56" t="s">
        <v>45</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3" sqref="B3:C3"/>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2" t="s">
        <v>46</v>
      </c>
      <c r="B1" s="82"/>
      <c r="C1" s="82"/>
    </row>
    <row r="2" spans="1:3" ht="15.75" customHeight="1" x14ac:dyDescent="0.25">
      <c r="A2" s="20" t="s">
        <v>47</v>
      </c>
      <c r="B2" s="72" t="s">
        <v>48</v>
      </c>
      <c r="C2" s="73"/>
    </row>
    <row r="3" spans="1:3" s="2" customFormat="1" x14ac:dyDescent="0.25">
      <c r="A3" s="5" t="s">
        <v>1</v>
      </c>
      <c r="B3" s="46" t="str">
        <f>'AUTOS  NOTA 322'!B2:C2</f>
        <v>110014003049 2023 00459 00</v>
      </c>
      <c r="C3" s="46"/>
    </row>
    <row r="4" spans="1:3" s="2" customFormat="1" x14ac:dyDescent="0.25">
      <c r="A4" s="5" t="s">
        <v>2</v>
      </c>
      <c r="B4" s="46" t="str">
        <f>'AUTOS  NOTA 322'!B3:C3</f>
        <v>JUZGADO 49 CIVIL MUNICIPAL DE BOGOTÁ</v>
      </c>
      <c r="C4" s="46"/>
    </row>
    <row r="5" spans="1:3" s="2" customFormat="1" x14ac:dyDescent="0.25">
      <c r="A5" s="5" t="s">
        <v>4</v>
      </c>
      <c r="B5" s="46" t="str">
        <f>'AUTOS  NOTA 322'!B4:C4</f>
        <v>MACRO SERVICIOS EXPRESS DE COLOMBIA S.A.; ESPECIAL CARGO S.A.S.; MAPFRE SEGUROS GENERALES DE COLOMBIA; ALLIANZ SEGUROS S.A.</v>
      </c>
      <c r="C5" s="46"/>
    </row>
    <row r="6" spans="1:3" s="2" customFormat="1" x14ac:dyDescent="0.25">
      <c r="A6" s="5" t="s">
        <v>5</v>
      </c>
      <c r="B6" s="46" t="str">
        <f>'AUTOS  NOTA 322'!B5:C5</f>
        <v>DANILO GUSTAVO GIL SIERRA</v>
      </c>
      <c r="C6" s="46"/>
    </row>
    <row r="7" spans="1:3" s="2" customFormat="1" x14ac:dyDescent="0.25">
      <c r="A7" s="5" t="s">
        <v>7</v>
      </c>
      <c r="B7" s="46" t="str">
        <f>'AUTOS  NOTA 322'!B6:C6</f>
        <v>DEMANDA DIRECTA</v>
      </c>
      <c r="C7" s="46"/>
    </row>
    <row r="8" spans="1:3" s="2" customFormat="1" x14ac:dyDescent="0.25">
      <c r="A8" s="31" t="s">
        <v>49</v>
      </c>
      <c r="B8" s="46" t="str">
        <f>'AUTOS  NOTA 322'!B7:C8</f>
        <v>N/A</v>
      </c>
      <c r="C8" s="46"/>
    </row>
    <row r="9" spans="1:3" x14ac:dyDescent="0.25">
      <c r="A9" s="20" t="s">
        <v>50</v>
      </c>
      <c r="B9" s="46" t="s">
        <v>51</v>
      </c>
      <c r="C9" s="46"/>
    </row>
    <row r="10" spans="1:3" x14ac:dyDescent="0.25">
      <c r="A10" s="20" t="s">
        <v>52</v>
      </c>
      <c r="B10" s="46" t="s">
        <v>10</v>
      </c>
      <c r="C10" s="46"/>
    </row>
    <row r="11" spans="1:3" x14ac:dyDescent="0.25">
      <c r="A11" s="20" t="s">
        <v>53</v>
      </c>
      <c r="B11" s="65">
        <v>4000000000</v>
      </c>
      <c r="C11" s="66"/>
    </row>
    <row r="12" spans="1:3" x14ac:dyDescent="0.25">
      <c r="A12" s="20" t="s">
        <v>54</v>
      </c>
      <c r="B12" s="65">
        <v>1800000</v>
      </c>
      <c r="C12" s="66"/>
    </row>
    <row r="13" spans="1:3" x14ac:dyDescent="0.25">
      <c r="A13" s="20" t="s">
        <v>55</v>
      </c>
      <c r="B13" s="48" t="s">
        <v>56</v>
      </c>
      <c r="C13" s="49"/>
    </row>
    <row r="14" spans="1:3" x14ac:dyDescent="0.25">
      <c r="A14" s="20" t="s">
        <v>57</v>
      </c>
      <c r="B14" s="47" t="s">
        <v>58</v>
      </c>
      <c r="C14" s="46"/>
    </row>
    <row r="15" spans="1:3" x14ac:dyDescent="0.25">
      <c r="A15" s="20" t="s">
        <v>59</v>
      </c>
      <c r="B15" s="46" t="s">
        <v>60</v>
      </c>
      <c r="C15" s="46"/>
    </row>
    <row r="16" spans="1:3" x14ac:dyDescent="0.25">
      <c r="A16" s="20" t="s">
        <v>61</v>
      </c>
      <c r="B16" s="46" t="s">
        <v>60</v>
      </c>
      <c r="C16" s="46"/>
    </row>
    <row r="17" spans="1:3" x14ac:dyDescent="0.25">
      <c r="A17" s="69" t="s">
        <v>62</v>
      </c>
      <c r="B17" s="46"/>
      <c r="C17" s="46"/>
    </row>
    <row r="18" spans="1:3" x14ac:dyDescent="0.25">
      <c r="A18" s="70"/>
      <c r="B18" s="10" t="s">
        <v>63</v>
      </c>
      <c r="C18" s="10" t="s">
        <v>64</v>
      </c>
    </row>
    <row r="19" spans="1:3" x14ac:dyDescent="0.25">
      <c r="A19" s="70"/>
      <c r="B19" s="6" t="s">
        <v>65</v>
      </c>
      <c r="C19" s="6"/>
    </row>
    <row r="20" spans="1:3" x14ac:dyDescent="0.25">
      <c r="A20" s="70"/>
      <c r="B20" s="6"/>
      <c r="C20" s="6"/>
    </row>
    <row r="21" spans="1:3" x14ac:dyDescent="0.25">
      <c r="A21" s="71"/>
      <c r="B21" s="6"/>
      <c r="C21" s="6"/>
    </row>
    <row r="22" spans="1:3" x14ac:dyDescent="0.25">
      <c r="A22" s="20" t="s">
        <v>66</v>
      </c>
      <c r="B22" s="46"/>
      <c r="C22" s="46"/>
    </row>
    <row r="23" spans="1:3" x14ac:dyDescent="0.25">
      <c r="A23" s="20" t="s">
        <v>67</v>
      </c>
      <c r="B23" s="72"/>
      <c r="C23" s="73"/>
    </row>
    <row r="24" spans="1:3" x14ac:dyDescent="0.25">
      <c r="A24" s="20" t="s">
        <v>68</v>
      </c>
      <c r="B24" s="46"/>
      <c r="C24" s="46"/>
    </row>
    <row r="25" spans="1:3" x14ac:dyDescent="0.25">
      <c r="A25" s="20" t="s">
        <v>69</v>
      </c>
      <c r="B25" s="46"/>
      <c r="C25" s="46"/>
    </row>
    <row r="26" spans="1:3" x14ac:dyDescent="0.25">
      <c r="A26" s="20" t="s">
        <v>70</v>
      </c>
      <c r="B26" s="46"/>
      <c r="C26" s="46"/>
    </row>
    <row r="27" spans="1:3" x14ac:dyDescent="0.25">
      <c r="A27" s="19" t="s">
        <v>71</v>
      </c>
      <c r="B27" s="46"/>
      <c r="C27" s="46"/>
    </row>
    <row r="28" spans="1:3" x14ac:dyDescent="0.25">
      <c r="A28" s="74" t="s">
        <v>72</v>
      </c>
      <c r="B28" s="74"/>
      <c r="C28" s="74"/>
    </row>
    <row r="29" spans="1:3" x14ac:dyDescent="0.25">
      <c r="A29" s="67" t="s">
        <v>73</v>
      </c>
      <c r="B29" s="68"/>
      <c r="C29" s="11"/>
    </row>
    <row r="30" spans="1:3" x14ac:dyDescent="0.25">
      <c r="A30" s="67" t="s">
        <v>74</v>
      </c>
      <c r="B30" s="68"/>
      <c r="C30" s="11"/>
    </row>
    <row r="31" spans="1:3" x14ac:dyDescent="0.25">
      <c r="A31" s="67" t="s">
        <v>75</v>
      </c>
      <c r="B31" s="68"/>
      <c r="C31" s="12"/>
    </row>
    <row r="32" spans="1:3" x14ac:dyDescent="0.25">
      <c r="A32" s="67" t="s">
        <v>76</v>
      </c>
      <c r="B32" s="68"/>
      <c r="C32" s="11"/>
    </row>
    <row r="33" spans="1:3" x14ac:dyDescent="0.25">
      <c r="A33" s="67" t="s">
        <v>77</v>
      </c>
      <c r="B33" s="68"/>
      <c r="C33" s="11"/>
    </row>
    <row r="34" spans="1:3" x14ac:dyDescent="0.25">
      <c r="A34" s="67" t="s">
        <v>78</v>
      </c>
      <c r="B34" s="68"/>
      <c r="C34" s="13"/>
    </row>
    <row r="35" spans="1:3" x14ac:dyDescent="0.25">
      <c r="A35" s="63" t="s">
        <v>79</v>
      </c>
      <c r="B35" s="64"/>
      <c r="C35" s="14"/>
    </row>
    <row r="36" spans="1:3" x14ac:dyDescent="0.25">
      <c r="A36" s="63" t="s">
        <v>80</v>
      </c>
      <c r="B36" s="64"/>
      <c r="C36" s="15"/>
    </row>
    <row r="37" spans="1:3" x14ac:dyDescent="0.25">
      <c r="A37" s="75" t="s">
        <v>81</v>
      </c>
      <c r="B37" s="76"/>
      <c r="C37" s="15"/>
    </row>
    <row r="38" spans="1:3" x14ac:dyDescent="0.25">
      <c r="A38" s="77"/>
      <c r="B38" s="78"/>
      <c r="C38" s="15"/>
    </row>
    <row r="39" spans="1:3" x14ac:dyDescent="0.25">
      <c r="A39" s="79"/>
      <c r="B39" s="80"/>
      <c r="C39" s="15"/>
    </row>
    <row r="40" spans="1:3" x14ac:dyDescent="0.25">
      <c r="A40" s="81" t="s">
        <v>82</v>
      </c>
      <c r="B40" s="81"/>
      <c r="C40" s="81"/>
    </row>
    <row r="41" spans="1:3" x14ac:dyDescent="0.25">
      <c r="A41" s="17" t="s">
        <v>83</v>
      </c>
      <c r="B41" s="18"/>
      <c r="C41" s="15"/>
    </row>
    <row r="42" spans="1:3" x14ac:dyDescent="0.25">
      <c r="A42" s="63" t="s">
        <v>84</v>
      </c>
      <c r="B42" s="64"/>
      <c r="C42" s="15"/>
    </row>
    <row r="43" spans="1:3" x14ac:dyDescent="0.25">
      <c r="A43" s="63" t="s">
        <v>85</v>
      </c>
      <c r="B43" s="64"/>
      <c r="C43" s="15"/>
    </row>
    <row r="44" spans="1:3" x14ac:dyDescent="0.25">
      <c r="A44" s="17" t="s">
        <v>86</v>
      </c>
      <c r="B44" s="18"/>
      <c r="C44" s="15"/>
    </row>
    <row r="45" spans="1:3" x14ac:dyDescent="0.25">
      <c r="A45" s="17" t="s">
        <v>87</v>
      </c>
      <c r="B45" s="18"/>
      <c r="C45" s="15"/>
    </row>
    <row r="46" spans="1:3" x14ac:dyDescent="0.25">
      <c r="A46" s="63" t="s">
        <v>88</v>
      </c>
      <c r="B46" s="64"/>
      <c r="C46" s="15"/>
    </row>
    <row r="47" spans="1:3" x14ac:dyDescent="0.25">
      <c r="A47" s="17" t="s">
        <v>89</v>
      </c>
      <c r="B47" s="16"/>
      <c r="C47" s="15"/>
    </row>
    <row r="48" spans="1:3" x14ac:dyDescent="0.25">
      <c r="A48" s="63" t="s">
        <v>90</v>
      </c>
      <c r="B48" s="64"/>
      <c r="C48" s="15"/>
    </row>
    <row r="49" spans="1:3" x14ac:dyDescent="0.25">
      <c r="A49" s="63" t="s">
        <v>91</v>
      </c>
      <c r="B49" s="64"/>
      <c r="C49" s="15"/>
    </row>
    <row r="50" spans="1:3" x14ac:dyDescent="0.25">
      <c r="A50" s="63" t="s">
        <v>81</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Normal="100"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2" t="s">
        <v>92</v>
      </c>
      <c r="B1" s="82"/>
      <c r="C1" s="82"/>
    </row>
    <row r="2" spans="1:9" ht="15" customHeight="1" x14ac:dyDescent="0.25">
      <c r="A2" s="35" t="s">
        <v>47</v>
      </c>
      <c r="B2" s="52" t="str">
        <f>'AUTOS NOTA 321'!B2:C2</f>
        <v>SINIESTRO 122292408   LEGIS  APJ32098</v>
      </c>
      <c r="C2" s="53"/>
    </row>
    <row r="3" spans="1:9" x14ac:dyDescent="0.25">
      <c r="A3" s="36" t="s">
        <v>1</v>
      </c>
      <c r="B3" s="99" t="str">
        <f>'AUTOS  NOTA 322'!B2:C2</f>
        <v>110014003049 2023 00459 00</v>
      </c>
      <c r="C3" s="99"/>
    </row>
    <row r="4" spans="1:9" x14ac:dyDescent="0.25">
      <c r="A4" s="36" t="s">
        <v>2</v>
      </c>
      <c r="B4" s="99" t="str">
        <f>'AUTOS  NOTA 322'!B3:C3</f>
        <v>JUZGADO 49 CIVIL MUNICIPAL DE BOGOTÁ</v>
      </c>
      <c r="C4" s="99"/>
    </row>
    <row r="5" spans="1:9" x14ac:dyDescent="0.25">
      <c r="A5" s="36" t="s">
        <v>4</v>
      </c>
      <c r="B5" s="99" t="str">
        <f>'AUTOS  NOTA 322'!B4:C4</f>
        <v>MACRO SERVICIOS EXPRESS DE COLOMBIA S.A.; ESPECIAL CARGO S.A.S.; MAPFRE SEGUROS GENERALES DE COLOMBIA; ALLIANZ SEGUROS S.A.</v>
      </c>
      <c r="C5" s="99"/>
    </row>
    <row r="6" spans="1:9" ht="15" customHeight="1" x14ac:dyDescent="0.25">
      <c r="A6" s="36" t="s">
        <v>5</v>
      </c>
      <c r="B6" s="99" t="str">
        <f>'AUTOS  NOTA 322'!B5:C5</f>
        <v>DANILO GUSTAVO GIL SIERRA</v>
      </c>
      <c r="C6" s="99"/>
    </row>
    <row r="7" spans="1:9" x14ac:dyDescent="0.25">
      <c r="A7" s="36" t="s">
        <v>7</v>
      </c>
      <c r="B7" s="99" t="str">
        <f>'AUTOS  NOTA 322'!B6:C6</f>
        <v>DEMANDA DIRECTA</v>
      </c>
      <c r="C7" s="99"/>
    </row>
    <row r="8" spans="1:9" x14ac:dyDescent="0.25">
      <c r="A8" s="38" t="s">
        <v>49</v>
      </c>
      <c r="B8" s="99" t="str">
        <f>'AUTOS  NOTA 322'!B7:C8</f>
        <v>N/A</v>
      </c>
      <c r="C8" s="99"/>
    </row>
    <row r="9" spans="1:9" ht="30" x14ac:dyDescent="0.25">
      <c r="A9" s="36" t="s">
        <v>93</v>
      </c>
      <c r="B9" s="97">
        <f>SUM(C11,C12,C14,C15,C17)</f>
        <v>49083283</v>
      </c>
      <c r="C9" s="98"/>
    </row>
    <row r="10" spans="1:9" x14ac:dyDescent="0.25">
      <c r="A10" s="100" t="s">
        <v>94</v>
      </c>
      <c r="B10" s="89" t="s">
        <v>95</v>
      </c>
      <c r="C10" s="90"/>
    </row>
    <row r="11" spans="1:9" x14ac:dyDescent="0.25">
      <c r="A11" s="100"/>
      <c r="B11" s="37" t="s">
        <v>96</v>
      </c>
      <c r="C11" s="32"/>
    </row>
    <row r="12" spans="1:9" x14ac:dyDescent="0.25">
      <c r="A12" s="100"/>
      <c r="B12" s="37" t="s">
        <v>97</v>
      </c>
      <c r="C12" s="32">
        <v>37483283</v>
      </c>
    </row>
    <row r="13" spans="1:9" x14ac:dyDescent="0.25">
      <c r="A13" s="100"/>
      <c r="B13" s="89"/>
      <c r="C13" s="90"/>
    </row>
    <row r="14" spans="1:9" x14ac:dyDescent="0.25">
      <c r="A14" s="100"/>
      <c r="B14" s="37" t="s">
        <v>98</v>
      </c>
      <c r="C14" s="40"/>
    </row>
    <row r="15" spans="1:9" x14ac:dyDescent="0.25">
      <c r="A15" s="100"/>
      <c r="B15" s="37" t="s">
        <v>99</v>
      </c>
      <c r="C15" s="40">
        <v>11600000</v>
      </c>
      <c r="E15" t="s">
        <v>100</v>
      </c>
      <c r="F15" s="22">
        <v>0.7</v>
      </c>
    </row>
    <row r="16" spans="1:9" x14ac:dyDescent="0.25">
      <c r="A16" s="100"/>
      <c r="B16" s="89" t="s">
        <v>101</v>
      </c>
      <c r="C16" s="90"/>
      <c r="E16" t="s">
        <v>102</v>
      </c>
      <c r="F16" s="23">
        <v>0.3</v>
      </c>
      <c r="I16" s="25"/>
    </row>
    <row r="17" spans="1:9" x14ac:dyDescent="0.25">
      <c r="A17" s="100"/>
      <c r="B17" s="37"/>
      <c r="C17" s="41"/>
      <c r="F17" s="26"/>
      <c r="I17" s="25"/>
    </row>
    <row r="18" spans="1:9" ht="23.25" customHeight="1" x14ac:dyDescent="0.25">
      <c r="A18" s="39" t="s">
        <v>103</v>
      </c>
      <c r="B18" s="52" t="s">
        <v>100</v>
      </c>
      <c r="C18" s="53"/>
    </row>
    <row r="19" spans="1:9" ht="60" x14ac:dyDescent="0.25">
      <c r="A19" s="36" t="s">
        <v>104</v>
      </c>
      <c r="B19" s="91" t="s">
        <v>173</v>
      </c>
      <c r="C19" s="92"/>
    </row>
    <row r="20" spans="1:9" ht="15" customHeight="1" x14ac:dyDescent="0.25">
      <c r="A20" s="21" t="s">
        <v>105</v>
      </c>
      <c r="B20" s="86">
        <f>((C22+C23+C25+C26+C30+C28+C32+C34+C29+C33)-C37)*C36*C38</f>
        <v>13190654</v>
      </c>
      <c r="C20" s="86"/>
    </row>
    <row r="21" spans="1:9" x14ac:dyDescent="0.25">
      <c r="A21" s="7" t="s">
        <v>106</v>
      </c>
      <c r="B21" s="93" t="s">
        <v>95</v>
      </c>
      <c r="C21" s="94"/>
    </row>
    <row r="22" spans="1:9" x14ac:dyDescent="0.25">
      <c r="A22" s="95"/>
      <c r="B22" s="37" t="s">
        <v>96</v>
      </c>
      <c r="C22" s="32">
        <v>0</v>
      </c>
    </row>
    <row r="23" spans="1:9" x14ac:dyDescent="0.25">
      <c r="A23" s="96"/>
      <c r="B23" s="37" t="s">
        <v>97</v>
      </c>
      <c r="C23" s="32">
        <v>0</v>
      </c>
    </row>
    <row r="24" spans="1:9" x14ac:dyDescent="0.25">
      <c r="A24" s="96"/>
      <c r="B24" s="89" t="s">
        <v>107</v>
      </c>
      <c r="C24" s="90"/>
    </row>
    <row r="25" spans="1:9" x14ac:dyDescent="0.25">
      <c r="A25" s="96"/>
      <c r="B25" s="37" t="s">
        <v>98</v>
      </c>
      <c r="C25" s="32">
        <v>0</v>
      </c>
    </row>
    <row r="26" spans="1:9" ht="29.1" customHeight="1" x14ac:dyDescent="0.25">
      <c r="A26" s="96"/>
      <c r="B26" s="37" t="s">
        <v>108</v>
      </c>
      <c r="C26" s="32">
        <v>0</v>
      </c>
    </row>
    <row r="27" spans="1:9" x14ac:dyDescent="0.25">
      <c r="A27" s="96"/>
      <c r="B27" s="89" t="s">
        <v>10</v>
      </c>
      <c r="C27" s="90"/>
    </row>
    <row r="28" spans="1:9" x14ac:dyDescent="0.25">
      <c r="A28" s="96"/>
      <c r="B28" s="37" t="s">
        <v>170</v>
      </c>
      <c r="C28" s="32">
        <v>0</v>
      </c>
    </row>
    <row r="29" spans="1:9" x14ac:dyDescent="0.25">
      <c r="A29" s="96"/>
      <c r="B29" s="37" t="s">
        <v>172</v>
      </c>
      <c r="C29" s="32">
        <v>290976</v>
      </c>
    </row>
    <row r="30" spans="1:9" x14ac:dyDescent="0.25">
      <c r="A30" s="96"/>
      <c r="B30" s="37" t="s">
        <v>97</v>
      </c>
      <c r="C30" s="32">
        <v>14699678</v>
      </c>
    </row>
    <row r="31" spans="1:9" x14ac:dyDescent="0.25">
      <c r="A31" s="96"/>
      <c r="B31" s="89" t="s">
        <v>109</v>
      </c>
      <c r="C31" s="90"/>
    </row>
    <row r="32" spans="1:9" x14ac:dyDescent="0.25">
      <c r="A32" s="96"/>
      <c r="B32" s="37"/>
      <c r="C32" s="32"/>
    </row>
    <row r="33" spans="1:3" x14ac:dyDescent="0.25">
      <c r="A33" s="96"/>
      <c r="B33" s="37" t="s">
        <v>96</v>
      </c>
      <c r="C33" s="32">
        <v>0</v>
      </c>
    </row>
    <row r="34" spans="1:3" x14ac:dyDescent="0.25">
      <c r="A34" s="96"/>
      <c r="B34" s="37" t="s">
        <v>97</v>
      </c>
      <c r="C34" s="32">
        <v>0</v>
      </c>
    </row>
    <row r="35" spans="1:3" x14ac:dyDescent="0.25">
      <c r="A35" s="96"/>
      <c r="B35" s="89" t="s">
        <v>110</v>
      </c>
      <c r="C35" s="90"/>
    </row>
    <row r="36" spans="1:3" x14ac:dyDescent="0.25">
      <c r="A36" s="96"/>
      <c r="B36" s="37" t="s">
        <v>111</v>
      </c>
      <c r="C36" s="33">
        <v>1</v>
      </c>
    </row>
    <row r="37" spans="1:3" x14ac:dyDescent="0.25">
      <c r="A37" s="96"/>
      <c r="B37" s="37" t="s">
        <v>54</v>
      </c>
      <c r="C37" s="34">
        <v>1800000</v>
      </c>
    </row>
    <row r="38" spans="1:3" x14ac:dyDescent="0.25">
      <c r="A38" s="96"/>
      <c r="B38" s="37" t="s">
        <v>112</v>
      </c>
      <c r="C38" s="33">
        <v>1</v>
      </c>
    </row>
    <row r="39" spans="1:3" x14ac:dyDescent="0.25">
      <c r="A39" s="24" t="s">
        <v>113</v>
      </c>
      <c r="B39" s="86">
        <f>IFERROR(B20*(VLOOKUP(B18,E15:F17,2,0)),16666)</f>
        <v>9233457.7999999989</v>
      </c>
      <c r="C39" s="86"/>
    </row>
    <row r="40" spans="1:3" ht="93" customHeight="1" x14ac:dyDescent="0.25">
      <c r="A40" s="36" t="s">
        <v>114</v>
      </c>
      <c r="B40" s="87" t="s">
        <v>171</v>
      </c>
      <c r="C40" s="88"/>
    </row>
    <row r="41" spans="1:3" ht="211.5" customHeight="1" x14ac:dyDescent="0.25">
      <c r="A41" s="36" t="s">
        <v>115</v>
      </c>
      <c r="B41" s="84"/>
      <c r="C41" s="85"/>
    </row>
    <row r="42" spans="1:3" ht="26.1" customHeight="1" x14ac:dyDescent="0.25">
      <c r="A42" s="43" t="s">
        <v>116</v>
      </c>
      <c r="B42" s="43"/>
      <c r="C42" s="43"/>
    </row>
    <row r="43" spans="1:3" x14ac:dyDescent="0.25">
      <c r="A43" s="42" t="s">
        <v>117</v>
      </c>
      <c r="B43" s="83"/>
      <c r="C43" s="83"/>
    </row>
    <row r="44" spans="1:3" ht="41.1" customHeight="1" x14ac:dyDescent="0.25">
      <c r="A44" s="42" t="s">
        <v>118</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119</v>
      </c>
      <c r="B1" s="82"/>
      <c r="C1" s="82"/>
    </row>
    <row r="2" spans="1:3" x14ac:dyDescent="0.25">
      <c r="A2" s="20" t="s">
        <v>47</v>
      </c>
      <c r="B2" s="72" t="str">
        <f>'AUTOS NOTA 324'!B2:C2</f>
        <v>SINIESTRO 122292408   LEGIS  APJ32098</v>
      </c>
      <c r="C2" s="73"/>
    </row>
    <row r="3" spans="1:3" x14ac:dyDescent="0.25">
      <c r="A3" s="5" t="s">
        <v>1</v>
      </c>
      <c r="B3" s="46" t="str">
        <f>'AUTOS  NOTA 322'!B2:C2</f>
        <v>110014003049 2023 00459 00</v>
      </c>
      <c r="C3" s="46"/>
    </row>
    <row r="4" spans="1:3" x14ac:dyDescent="0.25">
      <c r="A4" s="5" t="s">
        <v>2</v>
      </c>
      <c r="B4" s="46" t="str">
        <f>'AUTOS  NOTA 322'!B3:C3</f>
        <v>JUZGADO 49 CIVIL MUNICIPAL DE BOGOTÁ</v>
      </c>
      <c r="C4" s="46"/>
    </row>
    <row r="5" spans="1:3" x14ac:dyDescent="0.25">
      <c r="A5" s="5" t="s">
        <v>4</v>
      </c>
      <c r="B5" s="46" t="str">
        <f>'AUTOS  NOTA 322'!B4:C4</f>
        <v>MACRO SERVICIOS EXPRESS DE COLOMBIA S.A.; ESPECIAL CARGO S.A.S.; MAPFRE SEGUROS GENERALES DE COLOMBIA; ALLIANZ SEGUROS S.A.</v>
      </c>
      <c r="C5" s="46"/>
    </row>
    <row r="6" spans="1:3" ht="15" customHeight="1" x14ac:dyDescent="0.25">
      <c r="A6" s="5" t="s">
        <v>5</v>
      </c>
      <c r="B6" s="46" t="str">
        <f>'AUTOS  NOTA 322'!B5:C5</f>
        <v>DANILO GUSTAVO GIL SIERRA</v>
      </c>
      <c r="C6" s="46"/>
    </row>
    <row r="7" spans="1:3" ht="15" customHeight="1" x14ac:dyDescent="0.25">
      <c r="A7" s="5" t="s">
        <v>7</v>
      </c>
      <c r="B7" s="46" t="str">
        <f>'AUTOS  NOTA 322'!B6:C6</f>
        <v>DEMANDA DIRECTA</v>
      </c>
      <c r="C7" s="46"/>
    </row>
    <row r="8" spans="1:3" ht="15" customHeight="1" x14ac:dyDescent="0.25">
      <c r="A8" s="31" t="s">
        <v>49</v>
      </c>
      <c r="B8" s="46" t="str">
        <f>'AUTOS  NOTA 322'!B7:C8</f>
        <v>N/A</v>
      </c>
      <c r="C8" s="46"/>
    </row>
    <row r="9" spans="1:3" ht="18.95" customHeight="1" x14ac:dyDescent="0.25">
      <c r="A9" s="5" t="s">
        <v>120</v>
      </c>
      <c r="B9" s="46"/>
      <c r="C9" s="46"/>
    </row>
    <row r="10" spans="1:3" x14ac:dyDescent="0.25">
      <c r="A10" s="7" t="s">
        <v>106</v>
      </c>
      <c r="B10" s="103">
        <f>'AUTOS NOTA 324'!B20:C20</f>
        <v>13190654</v>
      </c>
      <c r="C10" s="103"/>
    </row>
    <row r="11" spans="1:3" x14ac:dyDescent="0.25">
      <c r="A11" s="7" t="s">
        <v>121</v>
      </c>
      <c r="B11" s="104">
        <f>'AUTOS NOTA 324'!B39:C39</f>
        <v>9233457.7999999989</v>
      </c>
      <c r="C11" s="46"/>
    </row>
    <row r="12" spans="1:3" ht="30" x14ac:dyDescent="0.25">
      <c r="A12" s="7" t="s">
        <v>122</v>
      </c>
      <c r="B12" s="101"/>
      <c r="C12" s="102"/>
    </row>
    <row r="13" spans="1:3" ht="45" x14ac:dyDescent="0.25">
      <c r="A13" s="5" t="s">
        <v>123</v>
      </c>
      <c r="B13" s="46"/>
      <c r="C13" s="46"/>
    </row>
    <row r="14" spans="1:3" ht="45" x14ac:dyDescent="0.25">
      <c r="A14" s="5" t="s">
        <v>124</v>
      </c>
      <c r="B14" s="46"/>
      <c r="C14" s="46"/>
    </row>
    <row r="15" spans="1:3" x14ac:dyDescent="0.25">
      <c r="A15" s="5" t="s">
        <v>125</v>
      </c>
      <c r="B15" s="6"/>
      <c r="C15" s="6"/>
    </row>
    <row r="16" spans="1:3" x14ac:dyDescent="0.25">
      <c r="A16" s="7" t="s">
        <v>126</v>
      </c>
      <c r="B16" s="46"/>
      <c r="C16" s="46"/>
    </row>
    <row r="17" spans="1:3" x14ac:dyDescent="0.25">
      <c r="A17" s="6" t="s">
        <v>127</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55</v>
      </c>
      <c r="B1" t="s">
        <v>60</v>
      </c>
      <c r="C1" s="9" t="s">
        <v>62</v>
      </c>
      <c r="D1" s="9" t="s">
        <v>128</v>
      </c>
      <c r="E1" s="3" t="s">
        <v>68</v>
      </c>
      <c r="F1" s="2" t="s">
        <v>100</v>
      </c>
      <c r="G1" s="4">
        <v>0</v>
      </c>
      <c r="H1" t="s">
        <v>21</v>
      </c>
      <c r="I1" t="s">
        <v>129</v>
      </c>
      <c r="K1" t="s">
        <v>130</v>
      </c>
      <c r="L1" s="30" t="s">
        <v>131</v>
      </c>
      <c r="M1" t="s">
        <v>56</v>
      </c>
      <c r="N1" t="s">
        <v>100</v>
      </c>
      <c r="O1" t="s">
        <v>132</v>
      </c>
    </row>
    <row r="2" spans="1:15" x14ac:dyDescent="0.25">
      <c r="A2" t="s">
        <v>56</v>
      </c>
      <c r="B2" t="s">
        <v>133</v>
      </c>
      <c r="C2" t="s">
        <v>134</v>
      </c>
      <c r="D2" s="2" t="s">
        <v>135</v>
      </c>
      <c r="E2" s="1" t="s">
        <v>136</v>
      </c>
      <c r="F2" s="2" t="s">
        <v>137</v>
      </c>
      <c r="G2" s="4">
        <v>0.7</v>
      </c>
      <c r="H2" t="s">
        <v>138</v>
      </c>
      <c r="I2" t="s">
        <v>139</v>
      </c>
      <c r="K2" t="s">
        <v>8</v>
      </c>
      <c r="L2" s="30" t="s">
        <v>140</v>
      </c>
      <c r="M2" t="s">
        <v>141</v>
      </c>
      <c r="N2" t="s">
        <v>102</v>
      </c>
      <c r="O2" t="s">
        <v>133</v>
      </c>
    </row>
    <row r="3" spans="1:15" x14ac:dyDescent="0.25">
      <c r="A3" t="s">
        <v>141</v>
      </c>
      <c r="C3" t="s">
        <v>142</v>
      </c>
      <c r="D3" s="2" t="s">
        <v>143</v>
      </c>
      <c r="E3" s="1" t="s">
        <v>144</v>
      </c>
      <c r="F3" s="2" t="s">
        <v>102</v>
      </c>
      <c r="G3" s="4">
        <v>0.3</v>
      </c>
      <c r="H3" t="s">
        <v>22</v>
      </c>
      <c r="I3" t="s">
        <v>145</v>
      </c>
      <c r="L3" s="30" t="s">
        <v>146</v>
      </c>
      <c r="M3" t="s">
        <v>147</v>
      </c>
      <c r="N3" t="s">
        <v>137</v>
      </c>
    </row>
    <row r="4" spans="1:15" x14ac:dyDescent="0.25">
      <c r="A4" t="s">
        <v>147</v>
      </c>
      <c r="C4" t="s">
        <v>148</v>
      </c>
      <c r="E4" s="1" t="s">
        <v>149</v>
      </c>
      <c r="H4" t="s">
        <v>150</v>
      </c>
      <c r="I4" t="s">
        <v>151</v>
      </c>
      <c r="L4" t="s">
        <v>152</v>
      </c>
    </row>
    <row r="5" spans="1:15" x14ac:dyDescent="0.25">
      <c r="A5" t="s">
        <v>153</v>
      </c>
      <c r="E5" s="1" t="s">
        <v>154</v>
      </c>
      <c r="H5" t="s">
        <v>155</v>
      </c>
      <c r="I5" t="s">
        <v>28</v>
      </c>
      <c r="L5" s="30" t="s">
        <v>156</v>
      </c>
    </row>
    <row r="6" spans="1:15" x14ac:dyDescent="0.25">
      <c r="E6" s="1" t="s">
        <v>157</v>
      </c>
      <c r="I6" t="s">
        <v>158</v>
      </c>
      <c r="L6" s="30" t="s">
        <v>159</v>
      </c>
    </row>
    <row r="7" spans="1:15" x14ac:dyDescent="0.25">
      <c r="E7" s="1" t="s">
        <v>160</v>
      </c>
      <c r="I7" t="s">
        <v>161</v>
      </c>
      <c r="L7" s="30" t="s">
        <v>162</v>
      </c>
    </row>
    <row r="8" spans="1:15" x14ac:dyDescent="0.25">
      <c r="E8" s="1" t="s">
        <v>163</v>
      </c>
      <c r="L8" s="30" t="s">
        <v>10</v>
      </c>
    </row>
    <row r="9" spans="1:15" x14ac:dyDescent="0.25">
      <c r="L9" s="30" t="s">
        <v>164</v>
      </c>
    </row>
    <row r="10" spans="1:15" x14ac:dyDescent="0.25">
      <c r="L10" s="30" t="s">
        <v>165</v>
      </c>
    </row>
    <row r="11" spans="1:15" x14ac:dyDescent="0.25">
      <c r="L11" s="30" t="s">
        <v>166</v>
      </c>
    </row>
    <row r="12" spans="1:15" x14ac:dyDescent="0.25">
      <c r="L12" s="30" t="s">
        <v>167</v>
      </c>
    </row>
    <row r="13" spans="1:15" x14ac:dyDescent="0.25">
      <c r="L13" s="30" t="s">
        <v>168</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2.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2023-12-01T23:16:13Z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