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C:\Users\Gerardo\Downloads\"/>
    </mc:Choice>
  </mc:AlternateContent>
  <bookViews>
    <workbookView xWindow="0" yWindow="0" windowWidth="20490" windowHeight="7650" activeTab="2"/>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8" l="1"/>
  <c r="B2" i="8" l="1"/>
  <c r="B28" i="8"/>
  <c r="B19" i="8"/>
  <c r="B8" i="8" l="1"/>
  <c r="B7" i="8"/>
  <c r="B6" i="8"/>
  <c r="B5" i="8"/>
  <c r="B4" i="8"/>
  <c r="B7" i="9" l="1"/>
  <c r="B6" i="9"/>
  <c r="B5" i="9"/>
  <c r="B4" i="9"/>
  <c r="B3" i="9"/>
</calcChain>
</file>

<file path=xl/sharedStrings.xml><?xml version="1.0" encoding="utf-8"?>
<sst xmlns="http://schemas.openxmlformats.org/spreadsheetml/2006/main" count="212" uniqueCount="152">
  <si>
    <t>SOLICITUD DE ANTECEDENTES -ABOGADO EXTERNO-</t>
  </si>
  <si>
    <t>Radicado(23 digitos)</t>
  </si>
  <si>
    <t>Juzgado</t>
  </si>
  <si>
    <t>Demandado</t>
  </si>
  <si>
    <t xml:space="preserve">Demandante </t>
  </si>
  <si>
    <t>Tipo de vinculacion compañía</t>
  </si>
  <si>
    <t xml:space="preserve">Tipo de perjucio </t>
  </si>
  <si>
    <t>Daños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</si>
  <si>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</si>
  <si>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</si>
  <si>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</si>
  <si>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</si>
  <si>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</si>
  <si>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</si>
  <si>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</si>
  <si>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</si>
  <si>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Profesion </t>
  </si>
  <si>
    <t xml:space="preserve">Ingresos Netos </t>
  </si>
  <si>
    <t xml:space="preserve">Numero de Lesionados y/o fallecidos </t>
  </si>
  <si>
    <t xml:space="preserve">Cuantos  lesionados y/o fallecidos  reclaman en el proceso </t>
  </si>
  <si>
    <t xml:space="preserve">Condicion </t>
  </si>
  <si>
    <t>Fecha de los hechos</t>
  </si>
  <si>
    <t>Fecha de solicitud audiencia prejudicial</t>
  </si>
  <si>
    <t>Fecha de audiencia prejudicial</t>
  </si>
  <si>
    <t>AMPARO A AFECTAR</t>
  </si>
  <si>
    <t>breve resumen de los hechos</t>
  </si>
  <si>
    <t>Asegurado</t>
  </si>
  <si>
    <t>Nit Asegurado</t>
  </si>
  <si>
    <t>Placa vehículo asegurado (si aplica)</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</si>
  <si>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</si>
  <si>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</si>
  <si>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</si>
  <si>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</si>
  <si>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</si>
  <si>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</si>
  <si>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</si>
  <si>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</si>
  <si>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</si>
  <si>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</si>
  <si>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</si>
  <si>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</si>
  <si>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</si>
  <si>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</si>
  <si>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</si>
  <si>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</si>
  <si>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</si>
  <si>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</si>
  <si>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</si>
  <si>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</si>
  <si>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</si>
  <si>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</si>
  <si>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</si>
  <si>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</si>
  <si>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</si>
  <si>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</si>
  <si>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</si>
  <si>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</si>
  <si>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</si>
  <si>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</si>
  <si>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</si>
  <si>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</si>
  <si>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</si>
  <si>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</si>
  <si>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</si>
  <si>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</si>
  <si>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</si>
  <si>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</si>
  <si>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</si>
  <si>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</si>
  <si>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</si>
  <si>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</si>
  <si>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</si>
  <si>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</si>
  <si>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</si>
  <si>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</si>
  <si>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</si>
  <si>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</si>
  <si>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</si>
  <si>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</si>
  <si>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</si>
  <si>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</si>
  <si>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</si>
  <si>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</si>
  <si>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</si>
  <si>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</si>
  <si>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</si>
  <si>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</si>
  <si>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</si>
  <si>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</si>
  <si>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</si>
  <si>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</si>
  <si>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</si>
  <si>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</si>
  <si>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</si>
  <si>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</si>
  <si>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</si>
  <si>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</si>
  <si>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</si>
  <si>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</si>
  <si>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</si>
  <si>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</si>
  <si>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</si>
  <si>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NO</t>
  </si>
  <si>
    <t>CEDIDO</t>
  </si>
  <si>
    <t>FACULTATIVO</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</si>
  <si>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</si>
  <si>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</si>
  <si>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</si>
  <si>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</si>
  <si>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</si>
  <si>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</si>
  <si>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</si>
  <si>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</si>
  <si>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</si>
  <si>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</si>
  <si>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</si>
  <si>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</si>
  <si>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</si>
  <si>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</si>
  <si>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</si>
  <si>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</si>
  <si>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</si>
  <si>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</si>
  <si>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</si>
  <si>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</si>
  <si>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</si>
  <si>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vida de relación</t>
  </si>
  <si>
    <t>$</t>
  </si>
  <si>
    <t>66001400300620220095800</t>
  </si>
  <si>
    <t>Sexto (6) Civil Municipal de Pereira</t>
  </si>
  <si>
    <t xml:space="preserve">Surlay Adriana Ríos Henao </t>
  </si>
  <si>
    <t>Allianz Seguros S.A.</t>
  </si>
  <si>
    <t>Demandada directa</t>
  </si>
  <si>
    <t>Pérdida total del vehículo asegurado</t>
  </si>
  <si>
    <t>Calle 16 No. 6-48 oficina 306, Pereira - Risaralda</t>
  </si>
  <si>
    <t>reijur3000@gmail.com</t>
  </si>
  <si>
    <t>No se relaciona</t>
  </si>
  <si>
    <t>No aplica (caso de daños)</t>
  </si>
  <si>
    <t>Hurto de Mayor Cuantía</t>
  </si>
  <si>
    <t xml:space="preserve">Según los hechos de la demanda: la demandante es propietaria del vehículo asegurado de placas HBO 369. El 27 de septiembre de 2020 le hurtaron el vehículo en la vía que de Ulloa conduce a Cartago. 
La demandante nofiticó del siniestro a Allianz con queja a la Superfinanciera. Allianz objeta el 15 de febrero de 2021 por inconsistencias en las circunstancias de tiempo, modo y lugar como ocurrieron los hechos.  
Se convoca a audiencia de conciliación que termina fallida. </t>
  </si>
  <si>
    <t>Surlay Adriana Ríos Henao</t>
  </si>
  <si>
    <t>HBO 369</t>
  </si>
  <si>
    <t>022553517/0</t>
  </si>
  <si>
    <t>022553517 / 0</t>
  </si>
  <si>
    <t>94472184-APJ31570</t>
  </si>
  <si>
    <t>HURTO</t>
  </si>
  <si>
    <t xml:space="preserve"> 23/10/2019 hasta las 24:00 horas del 31/10/2020</t>
  </si>
  <si>
    <t xml:space="preserve">OCURRENCIA </t>
  </si>
  <si>
    <t>X</t>
  </si>
  <si>
    <t xml:space="preserve">1. INEXISTENCIA DE OBLIGACIÓN DE INDEMNIZAR A CARGO DE ALLIANZ SEGUROS S.A. POR INCUMPLIMIENTO DE LAS CARGAS DEL ARTÍCULO 1077 DEL CÓDIGO DE COMERCIO. 
2. INEXISTENCIA DE OBLIGACIÓN INDEMNIZATORIA A CARGO DE ALLIANZ SEGUROS S.A., POR CONFIGURACIÓN DE EXCLUSIÓN EXPRESA DE COBERTURA DE LA PÓLIZA No. 022553517/0. 
3. IMPROCEDENCIA, FALTA DE MEDIO DE PRUEBA E INDEBIDA CUANTIFICACIÓN DEL SUPUESTO DAÑO EMERGENTE QUE PRETENDE EL DEMANDANTE.   
4. LÍMITE ASEGURADO DE LA PÓLIZA No. 022553517/0.   
5. PÉRDIDA DEL DERECHO A LA INDEMNIZACIÓN. 
6. EL SEGURO CONTENIDO EN LA PÓLIZA No. 022553517/0 ES DE CARÁCTER MERAMENTE INDEMNIZATORIO.  
7. SUJECIÓN A LAS CONDICIONES PARTICULARES Y GENERALES DEL CONTRATO DE SEGURO EN LA QUE SE IDENTIFICA LA PÓLIZA, EL CLAUSULADO Y LOS AMPAROS. 
8. EL CONTRATO ES LEY PARA LAS PARTES. 
9. ENRIQUECIMIENTO SIN CAUSA.
10. GENÉRICA O INNOMINADA Y OTRAS. 
</t>
  </si>
  <si>
    <r>
      <t xml:space="preserve">Como liquidación objetiva de perjuicios se tiene la suma de </t>
    </r>
    <r>
      <rPr>
        <b/>
        <sz val="11"/>
        <color theme="1"/>
        <rFont val="Calibri"/>
        <family val="2"/>
        <scheme val="minor"/>
      </rPr>
      <t>$ 73.800.000</t>
    </r>
    <r>
      <rPr>
        <sz val="11"/>
        <color theme="1"/>
        <rFont val="Calibri"/>
        <family val="2"/>
        <scheme val="minor"/>
      </rPr>
      <t xml:space="preserve">, valor al que se llegó de la siguiente manera: 
</t>
    </r>
    <r>
      <rPr>
        <b/>
        <sz val="11"/>
        <color theme="1"/>
        <rFont val="Calibri"/>
        <family val="2"/>
        <scheme val="minor"/>
      </rPr>
      <t>Daño emergente:</t>
    </r>
    <r>
      <rPr>
        <sz val="11"/>
        <color theme="1"/>
        <rFont val="Calibri"/>
        <family val="2"/>
        <scheme val="minor"/>
      </rPr>
      <t xml:space="preserve"> se reconoce la suma de $ 73.800.000. Debe tenerse en cuenta que, de acuerdo con las condiciones particulares de la póliza, el valor asegurado corresponde al valor comercial del vehículo registrado en la guía de valores de Fasecolda al momento de la ocurrencia del siniestro, de acuerdo al código que corresponda e identifique las características técnicas del vehículo. En ese orden de ideas, se tiene que en este caso el valor asegurado en la póliza No. 022553517/0 para el amparo de Hurto de Mayor Cuantía era de $ 85.450.000 y que, según FASECOLDA, el valor del vehículo de placa HBO 369 para el 27 de septiembre de 2020 era de $ 73.800.000,  de manera que se tomó el menor valor entre ambos, quedando como resultado el valor de </t>
    </r>
    <r>
      <rPr>
        <b/>
        <sz val="11"/>
        <color theme="1"/>
        <rFont val="Calibri"/>
        <family val="2"/>
        <scheme val="minor"/>
      </rPr>
      <t xml:space="preserve">$ 73.800.000. </t>
    </r>
    <r>
      <rPr>
        <sz val="11"/>
        <color theme="1"/>
        <rFont val="Calibri"/>
        <family val="2"/>
        <scheme val="minor"/>
      </rPr>
      <t xml:space="preserve">
</t>
    </r>
    <r>
      <rPr>
        <b/>
        <sz val="11"/>
        <color theme="1"/>
        <rFont val="Calibri"/>
        <family val="2"/>
        <scheme val="minor"/>
      </rPr>
      <t>Deducible:</t>
    </r>
    <r>
      <rPr>
        <sz val="11"/>
        <color theme="1"/>
        <rFont val="Calibri"/>
        <family val="2"/>
        <scheme val="minor"/>
      </rPr>
      <t xml:space="preserve"> no se pactó deducible para el amparo de Hurto de Mayor Cuantía.
</t>
    </r>
  </si>
  <si>
    <r>
      <t xml:space="preserve">La contingencia se califica como </t>
    </r>
    <r>
      <rPr>
        <b/>
        <sz val="11"/>
        <color theme="1"/>
        <rFont val="Calibri"/>
        <family val="2"/>
        <scheme val="minor"/>
      </rPr>
      <t>EVENTUAL,</t>
    </r>
    <r>
      <rPr>
        <sz val="11"/>
        <color theme="1"/>
        <rFont val="Calibri"/>
        <family val="2"/>
        <scheme val="minor"/>
      </rPr>
      <t xml:space="preserve"> toda vez que el contrato de seguro presta cobertura temporal y material. Sin embargo, en este estadio procesal, no se encuentra acreditada fehacientemente la ocurrencia del siniestro y, por lo tanto, tampoco la configuración del riesgo asegurado. 
Lo primero que debe tomarse en consideración es que el contrato de seguro presta cobertura temporal ya que el supuesto hurto del vehículo que reclama la demandante ocurrió el 27 de septiembre de 2020, es decir, dentro de la vigencia de la póliza comprendida desde el 23 de octubre de 2019 y el 31 de octubre de 2020, en modalidad ocurrencia, es decir, que el hecho base del litigio se presentó dentro de la vigencia de la póliza. Aunado a ello, presta cobertura material en tanto ampara el Hurto de Mayor Cuantía respecto del vehículo asegurado (HBO 369), pretensión que se le endilga a la aseguradora. 
Ahora, en lo que atañe a la acreditación de la ocurrencia del siniestro debe indicarse lo siguiente: </t>
    </r>
    <r>
      <rPr>
        <b/>
        <sz val="11"/>
        <color theme="1"/>
        <rFont val="Calibri"/>
        <family val="2"/>
        <scheme val="minor"/>
      </rPr>
      <t xml:space="preserve">(i) </t>
    </r>
    <r>
      <rPr>
        <sz val="11"/>
        <color theme="1"/>
        <rFont val="Calibri"/>
        <family val="2"/>
        <scheme val="minor"/>
      </rPr>
      <t>el único medio de prueba con el que cuenta la parte activa para soportar sus pretensiones es la denuncia interpuesta por el conductor del vehículo, señor LUIS CARLOS GUTIÉRREZ CARDONA, y cuyo SPOA corresponde al 660016106484202000140,</t>
    </r>
    <r>
      <rPr>
        <b/>
        <sz val="11"/>
        <color theme="1"/>
        <rFont val="Calibri"/>
        <family val="2"/>
        <scheme val="minor"/>
      </rPr>
      <t xml:space="preserve"> investigación que se encuentra archivada por imposibilidad de encontrar o establecer el sujeto pasivo</t>
    </r>
    <r>
      <rPr>
        <sz val="11"/>
        <color theme="1"/>
        <rFont val="Calibri"/>
        <family val="2"/>
        <scheme val="minor"/>
      </rPr>
      <t xml:space="preserve">. Denuncia que fue interpuesta hasta 4 días después de la producción de los hechos. </t>
    </r>
    <r>
      <rPr>
        <b/>
        <sz val="11"/>
        <color theme="1"/>
        <rFont val="Calibri"/>
        <family val="2"/>
        <scheme val="minor"/>
      </rPr>
      <t>(ii)</t>
    </r>
    <r>
      <rPr>
        <sz val="11"/>
        <color theme="1"/>
        <rFont val="Calibri"/>
        <family val="2"/>
        <scheme val="minor"/>
      </rPr>
      <t xml:space="preserve"> De acuerdo a la investigación realizada por Alfa &amp; Omega, Investigaciones, Recuperaciones y Ajustes S.A.S., </t>
    </r>
    <r>
      <rPr>
        <b/>
        <sz val="11"/>
        <color theme="1"/>
        <rFont val="Calibri"/>
        <family val="2"/>
        <scheme val="minor"/>
      </rPr>
      <t>existe una completa discrepancia entre la versión de la demandante y del conductor en cuanto a la ocurrencia del hurto</t>
    </r>
    <r>
      <rPr>
        <sz val="11"/>
        <color theme="1"/>
        <rFont val="Calibri"/>
        <family val="2"/>
        <scheme val="minor"/>
      </rPr>
      <t xml:space="preserve">, pues primero la demandante afirmó que era ella quien conducía el vehículo, pero luego se afirma que era el señor LUIS CARLOS GUTIÉRREZ CARDONA; en la Sub Estación de Policía La Palmilla, sitio más cercano al lugar del hurto, no hubo ningún reporte de un hurto para el día de los hechos. Dicho documento no fue aportado por instrucción de la Compañía, pero el Gerente fue citado como testigo, para que declare sobre todo lo que halló en la investigación. </t>
    </r>
    <r>
      <rPr>
        <b/>
        <sz val="11"/>
        <color theme="1"/>
        <rFont val="Calibri"/>
        <family val="2"/>
        <scheme val="minor"/>
      </rPr>
      <t>(iii)</t>
    </r>
    <r>
      <rPr>
        <sz val="11"/>
        <color theme="1"/>
        <rFont val="Calibri"/>
        <family val="2"/>
        <scheme val="minor"/>
      </rPr>
      <t xml:space="preserve"> Se resalta que en la demanda no se solicitó el decreto de pruebas testimoniales, por lo que lo único con lo que respaldaría el demandante su presupuesto fáctico es su propio dicho. 
En orden de lo anterior, las resultas del proceso dependerán de la valoración y práctica probatoria, y de la coherencia y consistencia bajo la cual se absuelva el interrogatorio de parte por el accionante. Toda vez que si en el interrogatorio hay inconsistencias en relación con la forma en que se produjeron los hechos demandados, este se constituiría como un elemento a favor de la Compañía, que permitiría desacreditar el acaecimiento del siniestro de la manera como se narra en la demanda. No obstante, si el demandante es coherente, deberá validarse la posibildiad de modificar la calificación a probable. 
Finalmente es preciso resaltar que se formuló como excepción la relativa a la configuración de la cusal de exclusión del literal z del numeral 3.1 de la cláusula tercera del condicionado general que indica: “</t>
    </r>
    <r>
      <rPr>
        <i/>
        <sz val="11"/>
        <color theme="1"/>
        <rFont val="Calibri"/>
        <family val="2"/>
        <scheme val="minor"/>
      </rPr>
      <t xml:space="preserve">cuando usted o el conductor nunca ha tenido licencia de conducción, o teniéndola se encuentre suspendida o cancelada de acuerdo con las normas vigentes, o sea falsa al momento de la ocurrencia del siniestro, o no sea apta para conducir vehículos de la clase y condiciones estipuladas en la presente póliza, de acuerdo a la categoría establecida en la licencia por el Ministerio de Transporte”. </t>
    </r>
    <r>
      <rPr>
        <sz val="11"/>
        <color theme="1"/>
        <rFont val="Calibri"/>
        <family val="2"/>
        <scheme val="minor"/>
      </rPr>
      <t xml:space="preserve">Sin embargo, dicha exclusión no está consignada a partir de la primera página de la póliza como lo exige el Art. 44 de la Ley 45 de 1990 y el Art. 184 del Estatuto Orgánico del Sistema Financiero, además del precedente jurisprudencial como la sentencia SC2879-2022 del 27 de septiembre de 2022, de la Sala Civil de la H. Corte Suprema de Justicia que unificó jurisprudencia sobre la materia, decantando que en las pólizas de seguro los amparos básicos y las exclusiones deben figurar, en caracteres destacados, a partir de su primera página, en forma continua e ininterrumpida. Por esa razón observando el condicionado de la póliza No. 022553517/0 no se puede desconocer que las exclusiones para todas las coberturas se consignan a partir de la página 30, lo que causaría una eventual ineficacia de la estipulación que puede ser declarada por el Despacho. Será preciso validar si el accionante en el descorre a las excepciones se pronuncia sobre el particular, luego que ello se constituiría como un elemento en contra de la Compañía en lo que atañe a esta excepción.
Todo lo anterior sin perjuicio del carácter contingente del proceso.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</si>
</sst>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 #,##0;[Red]\-&quot;$&quot;\ #,##0"/>
    <numFmt numFmtId="42" formatCode="_-&quot;$&quot;\ * #,##0_-;\-&quot;$&quot;\ * #,##0_-;_-&quot;$&quot;\ * &quot;-&quot;_-;_-@_-"/>
    <numFmt numFmtId="44" formatCode="_-&quot;$&quot;\ * #,##0.00_-;\-&quot;$&quot;\ * #,##0.0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i/>
      <sz val="11"/>
      <color theme="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92">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2" fillId="0" borderId="2" xfId="0" applyFont="1" applyBorder="1" applyAlignment="1">
      <alignment horizontal="justify" vertical="top"/>
    </xf>
    <xf numFmtId="42" fontId="1" fillId="7" borderId="1" xfId="1" applyFont="1" applyFill="1" applyBorder="1" applyAlignment="1">
      <alignment horizontal="left" vertical="top"/>
    </xf>
    <xf numFmtId="6" fontId="0" fillId="0" borderId="1" xfId="1" applyNumberFormat="1" applyFont="1" applyBorder="1" applyAlignment="1">
      <alignment horizontal="right" vertical="top"/>
    </xf>
    <xf numFmtId="44" fontId="0" fillId="0" borderId="1" xfId="4" applyFon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0" fillId="0" borderId="1" xfId="0"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xf>
    <xf numFmtId="14" fontId="0" fillId="0" borderId="1" xfId="0" applyNumberFormat="1" applyBorder="1" applyAlignment="1">
      <alignment horizontal="justify" vertical="top" wrapText="1"/>
    </xf>
    <xf numFmtId="3" fontId="0" fillId="0" borderId="1" xfId="0" applyNumberFormat="1" applyBorder="1" applyAlignment="1">
      <alignment horizontal="justify" vertical="top"/>
    </xf>
    <xf numFmtId="14" fontId="0" fillId="0" borderId="2" xfId="0" applyNumberFormat="1" applyBorder="1" applyAlignment="1">
      <alignment horizontal="left" vertical="top"/>
    </xf>
    <xf numFmtId="14" fontId="0" fillId="0" borderId="3" xfId="0" applyNumberFormat="1" applyBorder="1" applyAlignment="1">
      <alignment horizontal="left" vertical="top"/>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 fontId="0" fillId="0" borderId="15" xfId="0" applyNumberFormat="1" applyBorder="1" applyAlignment="1">
      <alignment horizontal="center"/>
    </xf>
    <xf numFmtId="0" fontId="0" fillId="0" borderId="15" xfId="0" applyBorder="1" applyAlignment="1">
      <alignment horizontal="center"/>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42" fontId="0" fillId="5" borderId="2" xfId="1" applyNumberFormat="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left" wrapText="1"/>
    </xf>
    <xf numFmtId="6" fontId="0" fillId="5" borderId="0" xfId="1" applyNumberFormat="1" applyFont="1" applyFill="1" applyBorder="1" applyAlignment="1">
      <alignment horizontal="center" vertical="top"/>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4" borderId="5" xfId="0" applyFill="1" applyBorder="1" applyAlignment="1">
      <alignment horizontal="left" vertical="top" wrapText="1"/>
    </xf>
    <xf numFmtId="0" fontId="2" fillId="4" borderId="7" xfId="0" applyFont="1" applyFill="1" applyBorder="1" applyAlignment="1">
      <alignment horizontal="left"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xf>
    <xf numFmtId="42" fontId="0" fillId="5" borderId="1" xfId="1" applyFont="1" applyFill="1" applyBorder="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48</xdr:row>
      <xdr:rowOff>0</xdr:rowOff>
    </xdr:from>
    <xdr:to>
      <xdr:col>2</xdr:col>
      <xdr:colOff>4332656</xdr:colOff>
      <xdr:row>69</xdr:row>
      <xdr:rowOff>47119</xdr:rowOff>
    </xdr:to>
    <xdr:pic>
      <xdr:nvPicPr>
        <xdr:cNvPr id="2" name="Imagen 1">
          <a:extLst>
            <a:ext uri="{FF2B5EF4-FFF2-40B4-BE49-F238E27FC236}">
              <a16:creationId xmlns:a16="http://schemas.microsoft.com/office/drawing/2014/main" id="{BBAE6556-882F-2F53-3380-FF6520A92209}"/>
            </a:ext>
          </a:extLst>
        </xdr:cNvPr>
        <xdr:cNvPicPr>
          <a:picLocks noChangeAspect="1"/>
        </xdr:cNvPicPr>
      </xdr:nvPicPr>
      <xdr:blipFill>
        <a:blip xmlns:r="http://schemas.openxmlformats.org/officeDocument/2006/relationships" r:embed="rId1"/>
        <a:stretch>
          <a:fillRect/>
        </a:stretch>
      </xdr:blipFill>
      <xdr:spPr>
        <a:xfrm>
          <a:off x="0" y="9201150"/>
          <a:ext cx="9752381" cy="40476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externadoedu-my.sharepoint.com/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eijur3000@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F81"/>
  <sheetViews>
    <sheetView zoomScale="115" zoomScaleNormal="115" workbookViewId="0">
      <selection activeCell="B2" sqref="B2:C2"/>
    </sheetView>
  </sheetViews>
  <sheetFormatPr baseColWidth="10" defaultColWidth="0" defaultRowHeight="15" x14ac:dyDescent="0.25"/>
  <cols>
    <col min="1" max="1" width="46.140625" style="9" bestFit="1" customWidth="1"/>
    <col min="2" max="2" width="63.85546875" style="9" customWidth="1"/>
    <col min="3" max="3" width="19.140625" style="9" customWidth="1"/>
    <col min="4" max="4" width="11.42578125" style="2" hidden="1" customWidth="1"/>
    <col min="5" max="6" width="0" style="2" hidden="1" customWidth="1"/>
    <col min="7" max="16384" width="11.42578125" style="2" hidden="1"/>
  </cols>
  <sheetData>
    <row r="1" spans="1:3" ht="18.75" x14ac:dyDescent="0.25">
      <c r="A1" s="45" t="s">
        <v>0</v>
      </c>
      <c r="B1" s="45"/>
      <c r="C1" s="45"/>
    </row>
    <row r="2" spans="1:3" x14ac:dyDescent="0.25">
      <c r="A2" s="5" t="s">
        <v>1</v>
      </c>
      <c r="B2" s="37" t="s">
        <v>128</v>
      </c>
      <c r="C2" s="37"/>
    </row>
    <row r="3" spans="1:3" x14ac:dyDescent="0.25">
      <c r="A3" s="5" t="s">
        <v>2</v>
      </c>
      <c r="B3" s="35" t="s">
        <v>129</v>
      </c>
      <c r="C3" s="35"/>
    </row>
    <row r="4" spans="1:3" x14ac:dyDescent="0.25">
      <c r="A4" s="5" t="s">
        <v>3</v>
      </c>
      <c r="B4" s="48" t="s">
        <v>131</v>
      </c>
      <c r="C4" s="49"/>
    </row>
    <row r="5" spans="1:3" x14ac:dyDescent="0.25">
      <c r="A5" s="5" t="s">
        <v>4</v>
      </c>
      <c r="B5" s="35" t="s">
        <v>130</v>
      </c>
      <c r="C5" s="35"/>
    </row>
    <row r="6" spans="1:3" x14ac:dyDescent="0.25">
      <c r="A6" s="5" t="s">
        <v>5</v>
      </c>
      <c r="B6" s="35" t="s">
        <v>132</v>
      </c>
      <c r="C6" s="35"/>
    </row>
    <row r="7" spans="1:3" x14ac:dyDescent="0.25">
      <c r="A7" s="29" t="s">
        <v>6</v>
      </c>
      <c r="B7" s="48" t="s">
        <v>7</v>
      </c>
      <c r="C7" s="49"/>
    </row>
    <row r="8" spans="1:3" x14ac:dyDescent="0.25">
      <c r="A8" s="29" t="s">
        <v>7</v>
      </c>
      <c r="B8" s="48" t="s">
        <v>133</v>
      </c>
      <c r="C8" s="49"/>
    </row>
    <row r="9" spans="1:3" x14ac:dyDescent="0.25">
      <c r="A9" s="29" t="s">
        <v>8</v>
      </c>
      <c r="B9" s="38" t="s">
        <v>134</v>
      </c>
      <c r="C9" s="38"/>
    </row>
    <row r="10" spans="1:3" ht="30" customHeight="1" x14ac:dyDescent="0.25">
      <c r="A10" s="30" t="s">
        <v>9</v>
      </c>
      <c r="B10" s="38" t="s">
        <v>136</v>
      </c>
      <c r="C10" s="38"/>
    </row>
    <row r="11" spans="1:3" ht="30" customHeight="1" x14ac:dyDescent="0.25">
      <c r="A11" s="5" t="s">
        <v>10</v>
      </c>
      <c r="B11" s="39" t="s">
        <v>135</v>
      </c>
      <c r="C11" s="38"/>
    </row>
    <row r="12" spans="1:3" x14ac:dyDescent="0.25">
      <c r="A12" s="5" t="s">
        <v>11</v>
      </c>
      <c r="B12" s="35" t="s">
        <v>136</v>
      </c>
      <c r="C12" s="35"/>
    </row>
    <row r="13" spans="1:3" x14ac:dyDescent="0.25">
      <c r="A13" s="5" t="s">
        <v>12</v>
      </c>
      <c r="B13" s="40">
        <v>27714</v>
      </c>
      <c r="C13" s="35"/>
    </row>
    <row r="14" spans="1:3" x14ac:dyDescent="0.25">
      <c r="A14" s="5" t="s">
        <v>13</v>
      </c>
      <c r="B14" s="35" t="s">
        <v>137</v>
      </c>
      <c r="C14" s="35"/>
    </row>
    <row r="15" spans="1:3" x14ac:dyDescent="0.25">
      <c r="A15" s="5" t="s">
        <v>14</v>
      </c>
      <c r="B15" s="35" t="s">
        <v>137</v>
      </c>
      <c r="C15" s="35"/>
    </row>
    <row r="16" spans="1:3" ht="15" customHeight="1" x14ac:dyDescent="0.25">
      <c r="A16" s="5" t="s">
        <v>15</v>
      </c>
      <c r="B16" s="38"/>
      <c r="C16" s="38"/>
    </row>
    <row r="17" spans="1:3" x14ac:dyDescent="0.25">
      <c r="A17" s="5" t="s">
        <v>16</v>
      </c>
      <c r="B17" s="38" t="s">
        <v>136</v>
      </c>
      <c r="C17" s="38"/>
    </row>
    <row r="18" spans="1:3" ht="30" customHeight="1" x14ac:dyDescent="0.25">
      <c r="A18" s="5" t="s">
        <v>17</v>
      </c>
      <c r="B18" s="50" t="s">
        <v>136</v>
      </c>
      <c r="C18" s="51"/>
    </row>
    <row r="19" spans="1:3" x14ac:dyDescent="0.25">
      <c r="A19" s="5" t="s">
        <v>18</v>
      </c>
      <c r="B19" s="35" t="s">
        <v>137</v>
      </c>
      <c r="C19" s="35"/>
    </row>
    <row r="20" spans="1:3" ht="30" x14ac:dyDescent="0.25">
      <c r="A20" s="5" t="s">
        <v>19</v>
      </c>
      <c r="B20" s="35" t="s">
        <v>137</v>
      </c>
      <c r="C20" s="35"/>
    </row>
    <row r="21" spans="1:3" ht="29.25" customHeight="1" x14ac:dyDescent="0.25">
      <c r="A21" s="5" t="s">
        <v>20</v>
      </c>
      <c r="B21" s="38"/>
      <c r="C21" s="38"/>
    </row>
    <row r="22" spans="1:3" x14ac:dyDescent="0.25">
      <c r="A22" s="5" t="s">
        <v>21</v>
      </c>
      <c r="B22" s="41">
        <v>44101</v>
      </c>
      <c r="C22" s="38"/>
    </row>
    <row r="23" spans="1:3" x14ac:dyDescent="0.25">
      <c r="A23" s="5" t="s">
        <v>22</v>
      </c>
      <c r="B23" s="41">
        <v>44657</v>
      </c>
      <c r="C23" s="38"/>
    </row>
    <row r="24" spans="1:3" x14ac:dyDescent="0.25">
      <c r="A24" s="5" t="s">
        <v>23</v>
      </c>
      <c r="B24" s="41">
        <v>44680</v>
      </c>
      <c r="C24" s="38"/>
    </row>
    <row r="25" spans="1:3" x14ac:dyDescent="0.25">
      <c r="A25" s="5" t="s">
        <v>24</v>
      </c>
      <c r="B25" s="46" t="s">
        <v>138</v>
      </c>
      <c r="C25" s="47"/>
    </row>
    <row r="26" spans="1:3" x14ac:dyDescent="0.25">
      <c r="A26" s="36" t="s">
        <v>25</v>
      </c>
      <c r="B26" s="38" t="s">
        <v>139</v>
      </c>
      <c r="C26" s="35"/>
    </row>
    <row r="27" spans="1:3" x14ac:dyDescent="0.25">
      <c r="A27" s="36"/>
      <c r="B27" s="35"/>
      <c r="C27" s="35"/>
    </row>
    <row r="28" spans="1:3" ht="83.1" customHeight="1" x14ac:dyDescent="0.25">
      <c r="A28" s="36"/>
      <c r="B28" s="35"/>
      <c r="C28" s="35"/>
    </row>
    <row r="29" spans="1:3" x14ac:dyDescent="0.25">
      <c r="A29" s="5" t="s">
        <v>26</v>
      </c>
      <c r="B29" s="35" t="s">
        <v>140</v>
      </c>
      <c r="C29" s="35"/>
    </row>
    <row r="30" spans="1:3" x14ac:dyDescent="0.25">
      <c r="A30" s="5" t="s">
        <v>27</v>
      </c>
      <c r="B30" s="42">
        <v>42027522</v>
      </c>
      <c r="C30" s="35"/>
    </row>
    <row r="31" spans="1:3" x14ac:dyDescent="0.25">
      <c r="A31" s="5" t="s">
        <v>28</v>
      </c>
      <c r="B31" s="35" t="s">
        <v>141</v>
      </c>
      <c r="C31" s="35"/>
    </row>
    <row r="32" spans="1:3" x14ac:dyDescent="0.25">
      <c r="A32" s="5" t="s">
        <v>29</v>
      </c>
      <c r="B32" s="35" t="s">
        <v>142</v>
      </c>
      <c r="C32" s="35"/>
    </row>
    <row r="33" spans="1:3" x14ac:dyDescent="0.25">
      <c r="A33" s="5" t="s">
        <v>30</v>
      </c>
      <c r="B33" s="43">
        <v>44803</v>
      </c>
      <c r="C33" s="44"/>
    </row>
    <row r="34" spans="1:3" x14ac:dyDescent="0.25">
      <c r="A34" s="5" t="s">
        <v>31</v>
      </c>
      <c r="B34" s="40">
        <v>44903</v>
      </c>
      <c r="C34" s="40"/>
    </row>
    <row r="35" spans="1:3" x14ac:dyDescent="0.25">
      <c r="A35" s="5" t="s">
        <v>32</v>
      </c>
      <c r="B35" s="40">
        <v>44952</v>
      </c>
      <c r="C35" s="35"/>
    </row>
    <row r="38" spans="1:3" ht="15" customHeight="1" x14ac:dyDescent="0.25"/>
    <row r="39" spans="1:3" ht="15" customHeight="1" x14ac:dyDescent="0.25"/>
    <row r="46" spans="1:3" ht="15" customHeight="1" x14ac:dyDescent="0.25"/>
    <row r="51" spans="6:6" ht="18" customHeight="1" x14ac:dyDescent="0.25"/>
    <row r="54" spans="6:6" x14ac:dyDescent="0.25">
      <c r="F54" s="4"/>
    </row>
    <row r="55" spans="6:6" x14ac:dyDescent="0.25">
      <c r="F55" s="4"/>
    </row>
    <row r="56" spans="6:6" x14ac:dyDescent="0.25">
      <c r="F56" s="4"/>
    </row>
    <row r="67" ht="36" customHeight="1" x14ac:dyDescent="0.25"/>
    <row r="79" ht="33.75" customHeight="1" x14ac:dyDescent="0.25"/>
    <row r="80" ht="33.75" customHeight="1" x14ac:dyDescent="0.25"/>
    <row r="81" ht="33.75" customHeight="1" x14ac:dyDescent="0.25"/>
  </sheetData>
  <dataConsolidate/>
  <mergeCells count="34">
    <mergeCell ref="A1:C1"/>
    <mergeCell ref="B25:C25"/>
    <mergeCell ref="B19:C19"/>
    <mergeCell ref="B20:C20"/>
    <mergeCell ref="B16:C16"/>
    <mergeCell ref="B7:C7"/>
    <mergeCell ref="B4:C4"/>
    <mergeCell ref="B8:C8"/>
    <mergeCell ref="B17:C17"/>
    <mergeCell ref="B18:C18"/>
    <mergeCell ref="B23:C23"/>
    <mergeCell ref="B22:C22"/>
    <mergeCell ref="B35:C35"/>
    <mergeCell ref="B34:C34"/>
    <mergeCell ref="B32:C32"/>
    <mergeCell ref="B31:C31"/>
    <mergeCell ref="B30:C30"/>
    <mergeCell ref="B33:C33"/>
    <mergeCell ref="B29:C29"/>
    <mergeCell ref="A26:A28"/>
    <mergeCell ref="B2:C2"/>
    <mergeCell ref="B3:C3"/>
    <mergeCell ref="B5:C5"/>
    <mergeCell ref="B6:C6"/>
    <mergeCell ref="B9:C9"/>
    <mergeCell ref="B10:C10"/>
    <mergeCell ref="B11:C11"/>
    <mergeCell ref="B12:C12"/>
    <mergeCell ref="B13:C13"/>
    <mergeCell ref="B21:C21"/>
    <mergeCell ref="B14:C14"/>
    <mergeCell ref="B15:C15"/>
    <mergeCell ref="B26:C28"/>
    <mergeCell ref="B24:C24"/>
  </mergeCells>
  <hyperlinks>
    <hyperlink ref="B11" r:id="rId1"/>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Hoja2!$H$2:$H$5</xm:f>
          </x14:formula1>
          <xm:sqref>B16:C16</xm:sqref>
        </x14:dataValidation>
        <x14:dataValidation type="list" allowBlank="1" showInputMessage="1" showErrorMessage="1">
          <x14:formula1>
            <xm:f>Hoja2!$I$2:$I$6</xm:f>
          </x14:formula1>
          <xm:sqref>B21:C21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C48"/>
  <sheetViews>
    <sheetView workbookViewId="0">
      <selection activeCell="B2" sqref="B2:C2"/>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54" t="s">
        <v>33</v>
      </c>
      <c r="B1" s="54"/>
      <c r="C1" s="54"/>
    </row>
    <row r="2" spans="1:3" ht="15.75" customHeight="1" x14ac:dyDescent="0.25">
      <c r="A2" s="21" t="s">
        <v>34</v>
      </c>
      <c r="B2" s="67" t="s">
        <v>144</v>
      </c>
      <c r="C2" s="68"/>
    </row>
    <row r="3" spans="1:3" s="2" customFormat="1" x14ac:dyDescent="0.25">
      <c r="A3" s="5" t="s">
        <v>1</v>
      </c>
      <c r="B3" s="37" t="s">
        <v>128</v>
      </c>
      <c r="C3" s="37"/>
    </row>
    <row r="4" spans="1:3" s="2" customFormat="1" x14ac:dyDescent="0.25">
      <c r="A4" s="5" t="s">
        <v>2</v>
      </c>
      <c r="B4" s="35" t="s">
        <v>129</v>
      </c>
      <c r="C4" s="35"/>
    </row>
    <row r="5" spans="1:3" s="2" customFormat="1" x14ac:dyDescent="0.25">
      <c r="A5" s="5" t="s">
        <v>3</v>
      </c>
      <c r="B5" s="48" t="s">
        <v>131</v>
      </c>
      <c r="C5" s="49"/>
    </row>
    <row r="6" spans="1:3" s="2" customFormat="1" x14ac:dyDescent="0.25">
      <c r="A6" s="5" t="s">
        <v>4</v>
      </c>
      <c r="B6" s="35" t="s">
        <v>130</v>
      </c>
      <c r="C6" s="35"/>
    </row>
    <row r="7" spans="1:3" s="2" customFormat="1" x14ac:dyDescent="0.25">
      <c r="A7" s="5" t="s">
        <v>5</v>
      </c>
      <c r="B7" s="35" t="s">
        <v>132</v>
      </c>
      <c r="C7" s="35"/>
    </row>
    <row r="8" spans="1:3" x14ac:dyDescent="0.25">
      <c r="A8" s="21" t="s">
        <v>35</v>
      </c>
      <c r="B8" s="35" t="s">
        <v>143</v>
      </c>
      <c r="C8" s="35"/>
    </row>
    <row r="9" spans="1:3" x14ac:dyDescent="0.25">
      <c r="A9" s="21" t="s">
        <v>24</v>
      </c>
      <c r="B9" s="35" t="s">
        <v>145</v>
      </c>
      <c r="C9" s="35"/>
    </row>
    <row r="10" spans="1:3" x14ac:dyDescent="0.25">
      <c r="A10" s="21" t="s">
        <v>36</v>
      </c>
      <c r="B10" s="52">
        <v>85450000</v>
      </c>
      <c r="C10" s="53"/>
    </row>
    <row r="11" spans="1:3" x14ac:dyDescent="0.25">
      <c r="A11" s="21" t="s">
        <v>37</v>
      </c>
      <c r="B11" s="55" t="s">
        <v>147</v>
      </c>
      <c r="C11" s="56"/>
    </row>
    <row r="12" spans="1:3" x14ac:dyDescent="0.25">
      <c r="A12" s="21" t="s">
        <v>38</v>
      </c>
      <c r="B12" s="65" t="s">
        <v>146</v>
      </c>
      <c r="C12" s="66"/>
    </row>
    <row r="13" spans="1:3" x14ac:dyDescent="0.25">
      <c r="A13" s="21" t="s">
        <v>39</v>
      </c>
      <c r="B13" s="35" t="s">
        <v>40</v>
      </c>
      <c r="C13" s="35"/>
    </row>
    <row r="14" spans="1:3" x14ac:dyDescent="0.25">
      <c r="A14" s="21" t="s">
        <v>41</v>
      </c>
      <c r="B14" s="35" t="s">
        <v>40</v>
      </c>
      <c r="C14" s="35"/>
    </row>
    <row r="15" spans="1:3" x14ac:dyDescent="0.25">
      <c r="A15" s="57" t="s">
        <v>42</v>
      </c>
      <c r="B15" s="35" t="s">
        <v>43</v>
      </c>
      <c r="C15" s="35"/>
    </row>
    <row r="16" spans="1:3" x14ac:dyDescent="0.25">
      <c r="A16" s="58"/>
      <c r="B16" s="11" t="s">
        <v>44</v>
      </c>
      <c r="C16" s="11" t="s">
        <v>45</v>
      </c>
    </row>
    <row r="17" spans="1:3" x14ac:dyDescent="0.25">
      <c r="A17" s="58"/>
      <c r="B17" s="6"/>
      <c r="C17" s="6"/>
    </row>
    <row r="18" spans="1:3" x14ac:dyDescent="0.25">
      <c r="A18" s="58"/>
      <c r="B18" s="6"/>
      <c r="C18" s="6"/>
    </row>
    <row r="19" spans="1:3" x14ac:dyDescent="0.25">
      <c r="A19" s="59"/>
      <c r="B19" s="6"/>
      <c r="C19" s="6"/>
    </row>
    <row r="20" spans="1:3" x14ac:dyDescent="0.25">
      <c r="A20" s="21" t="s">
        <v>46</v>
      </c>
      <c r="B20" s="35" t="s">
        <v>102</v>
      </c>
      <c r="C20" s="35"/>
    </row>
    <row r="21" spans="1:3" x14ac:dyDescent="0.25">
      <c r="A21" s="21" t="s">
        <v>47</v>
      </c>
      <c r="B21" s="67" t="s">
        <v>102</v>
      </c>
      <c r="C21" s="68"/>
    </row>
    <row r="22" spans="1:3" x14ac:dyDescent="0.25">
      <c r="A22" s="21" t="s">
        <v>48</v>
      </c>
      <c r="B22" s="35" t="s">
        <v>49</v>
      </c>
      <c r="C22" s="35"/>
    </row>
    <row r="23" spans="1:3" x14ac:dyDescent="0.25">
      <c r="A23" s="21" t="s">
        <v>50</v>
      </c>
      <c r="B23" s="35" t="s">
        <v>102</v>
      </c>
      <c r="C23" s="35"/>
    </row>
    <row r="24" spans="1:3" x14ac:dyDescent="0.25">
      <c r="A24" s="21" t="s">
        <v>51</v>
      </c>
      <c r="B24" s="35" t="s">
        <v>102</v>
      </c>
      <c r="C24" s="35"/>
    </row>
    <row r="25" spans="1:3" x14ac:dyDescent="0.25">
      <c r="A25" s="20" t="s">
        <v>52</v>
      </c>
      <c r="B25" s="35" t="s">
        <v>102</v>
      </c>
      <c r="C25" s="35"/>
    </row>
    <row r="26" spans="1:3" x14ac:dyDescent="0.25">
      <c r="A26" s="62" t="s">
        <v>53</v>
      </c>
      <c r="B26" s="62"/>
      <c r="C26" s="62"/>
    </row>
    <row r="27" spans="1:3" x14ac:dyDescent="0.25">
      <c r="A27" s="63" t="s">
        <v>54</v>
      </c>
      <c r="B27" s="64"/>
      <c r="C27" s="12" t="s">
        <v>148</v>
      </c>
    </row>
    <row r="28" spans="1:3" x14ac:dyDescent="0.25">
      <c r="A28" s="63" t="s">
        <v>55</v>
      </c>
      <c r="B28" s="64"/>
      <c r="C28" s="12" t="s">
        <v>148</v>
      </c>
    </row>
    <row r="29" spans="1:3" x14ac:dyDescent="0.25">
      <c r="A29" s="63" t="s">
        <v>56</v>
      </c>
      <c r="B29" s="64"/>
      <c r="C29" s="13" t="s">
        <v>148</v>
      </c>
    </row>
    <row r="30" spans="1:3" x14ac:dyDescent="0.25">
      <c r="A30" s="63" t="s">
        <v>57</v>
      </c>
      <c r="B30" s="64"/>
      <c r="C30" s="12" t="s">
        <v>148</v>
      </c>
    </row>
    <row r="31" spans="1:3" x14ac:dyDescent="0.25">
      <c r="A31" s="63" t="s">
        <v>58</v>
      </c>
      <c r="B31" s="64"/>
      <c r="C31" s="12"/>
    </row>
    <row r="32" spans="1:3" x14ac:dyDescent="0.25">
      <c r="A32" s="63" t="s">
        <v>59</v>
      </c>
      <c r="B32" s="64"/>
      <c r="C32" s="14"/>
    </row>
    <row r="33" spans="1:3" x14ac:dyDescent="0.25">
      <c r="A33" s="60" t="s">
        <v>60</v>
      </c>
      <c r="B33" s="61"/>
      <c r="C33" s="15"/>
    </row>
    <row r="34" spans="1:3" x14ac:dyDescent="0.25">
      <c r="A34" s="60" t="s">
        <v>61</v>
      </c>
      <c r="B34" s="61"/>
      <c r="C34" s="16"/>
    </row>
    <row r="35" spans="1:3" x14ac:dyDescent="0.25">
      <c r="A35" s="69" t="s">
        <v>62</v>
      </c>
      <c r="B35" s="70"/>
      <c r="C35" s="16"/>
    </row>
    <row r="36" spans="1:3" x14ac:dyDescent="0.25">
      <c r="A36" s="71"/>
      <c r="B36" s="72"/>
      <c r="C36" s="16"/>
    </row>
    <row r="37" spans="1:3" x14ac:dyDescent="0.25">
      <c r="A37" s="73"/>
      <c r="B37" s="74"/>
      <c r="C37" s="16"/>
    </row>
    <row r="38" spans="1:3" x14ac:dyDescent="0.25">
      <c r="A38" s="75" t="s">
        <v>63</v>
      </c>
      <c r="B38" s="75"/>
      <c r="C38" s="75"/>
    </row>
    <row r="39" spans="1:3" x14ac:dyDescent="0.25">
      <c r="A39" s="18" t="s">
        <v>64</v>
      </c>
      <c r="B39" s="19"/>
      <c r="C39" s="16" t="s">
        <v>148</v>
      </c>
    </row>
    <row r="40" spans="1:3" x14ac:dyDescent="0.25">
      <c r="A40" s="60" t="s">
        <v>65</v>
      </c>
      <c r="B40" s="61"/>
      <c r="C40" s="16"/>
    </row>
    <row r="41" spans="1:3" x14ac:dyDescent="0.25">
      <c r="A41" s="60" t="s">
        <v>66</v>
      </c>
      <c r="B41" s="61"/>
      <c r="C41" s="16"/>
    </row>
    <row r="42" spans="1:3" x14ac:dyDescent="0.25">
      <c r="A42" s="18" t="s">
        <v>67</v>
      </c>
      <c r="B42" s="19"/>
      <c r="C42" s="16"/>
    </row>
    <row r="43" spans="1:3" x14ac:dyDescent="0.25">
      <c r="A43" s="18" t="s">
        <v>68</v>
      </c>
      <c r="B43" s="19"/>
      <c r="C43" s="16"/>
    </row>
    <row r="44" spans="1:3" x14ac:dyDescent="0.25">
      <c r="A44" s="60" t="s">
        <v>69</v>
      </c>
      <c r="B44" s="61"/>
      <c r="C44" s="16"/>
    </row>
    <row r="45" spans="1:3" x14ac:dyDescent="0.25">
      <c r="A45" s="18" t="s">
        <v>70</v>
      </c>
      <c r="B45" s="17"/>
      <c r="C45" s="16"/>
    </row>
    <row r="46" spans="1:3" x14ac:dyDescent="0.25">
      <c r="A46" s="60" t="s">
        <v>71</v>
      </c>
      <c r="B46" s="61"/>
      <c r="C46" s="16"/>
    </row>
    <row r="47" spans="1:3" x14ac:dyDescent="0.25">
      <c r="A47" s="60" t="s">
        <v>72</v>
      </c>
      <c r="B47" s="61"/>
      <c r="C47" s="16"/>
    </row>
    <row r="48" spans="1:3" x14ac:dyDescent="0.25">
      <c r="A48" s="60" t="s">
        <v>62</v>
      </c>
      <c r="B48" s="61"/>
      <c r="C48" s="16"/>
    </row>
  </sheetData>
  <mergeCells count="39">
    <mergeCell ref="A47:B47"/>
    <mergeCell ref="A48:B48"/>
    <mergeCell ref="B12:C12"/>
    <mergeCell ref="B2:C2"/>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10:C10"/>
    <mergeCell ref="B22:C22"/>
    <mergeCell ref="A1:C1"/>
    <mergeCell ref="B8:C8"/>
    <mergeCell ref="B9:C9"/>
    <mergeCell ref="B11:C11"/>
    <mergeCell ref="B13:C13"/>
    <mergeCell ref="B3:C3"/>
    <mergeCell ref="B4:C4"/>
    <mergeCell ref="B5:C5"/>
    <mergeCell ref="B6:C6"/>
    <mergeCell ref="B7:C7"/>
    <mergeCell ref="B14:C14"/>
    <mergeCell ref="A15:A19"/>
    <mergeCell ref="B15:C15"/>
    <mergeCell ref="B20:C20"/>
  </mergeCells>
  <pageMargins left="0.7" right="0.7" top="0.75" bottom="0.75" header="0.3" footer="0.3"/>
  <headerFooter>
    <oddHeader>&amp;C&amp;"Calibri"&amp;10&amp;K000000 Internal&amp;1#_x000D_</oddHeader>
  </headerFooter>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Hoja2!$C$2:$C$4</xm:f>
          </x14:formula1>
          <xm:sqref>B15:C15</xm:sqref>
        </x14:dataValidation>
        <x14:dataValidation type="list" allowBlank="1" showInputMessage="1" showErrorMessage="1">
          <x14:formula1>
            <xm:f>Hoja2!$B$1:$B$2</xm:f>
          </x14:formula1>
          <xm:sqref>B25:C25 B13:C14 B20:C21 B23:C23</xm:sqref>
        </x14:dataValidation>
        <x14:dataValidation type="list" allowBlank="1" showInputMessage="1" showErrorMessage="1">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I30"/>
  <sheetViews>
    <sheetView tabSelected="1" topLeftCell="A13" workbookViewId="0">
      <selection activeCell="B19" sqref="B19:C19"/>
    </sheetView>
  </sheetViews>
  <sheetFormatPr baseColWidth="10" defaultColWidth="0" defaultRowHeight="15" x14ac:dyDescent="0.25"/>
  <cols>
    <col min="1" max="1" width="41.85546875" customWidth="1"/>
    <col min="2" max="2" width="30.42578125" customWidth="1"/>
    <col min="3" max="3" width="54.85546875" customWidth="1"/>
    <col min="4" max="8" width="11.42578125" hidden="1" customWidth="1"/>
    <col min="9" max="9" width="12" hidden="1" customWidth="1"/>
    <col min="10" max="16384" width="11.42578125" hidden="1"/>
  </cols>
  <sheetData>
    <row r="1" spans="1:9" ht="18.75" x14ac:dyDescent="0.25">
      <c r="A1" s="54" t="s">
        <v>73</v>
      </c>
      <c r="B1" s="54"/>
      <c r="C1" s="54"/>
    </row>
    <row r="2" spans="1:9" x14ac:dyDescent="0.25">
      <c r="A2" s="31" t="s">
        <v>34</v>
      </c>
      <c r="B2" s="48" t="str">
        <f>'AUTOS NOTA 321'!B2:C2</f>
        <v>94472184-APJ31570</v>
      </c>
      <c r="C2" s="49"/>
    </row>
    <row r="3" spans="1:9" x14ac:dyDescent="0.25">
      <c r="A3" s="5" t="s">
        <v>1</v>
      </c>
      <c r="B3" s="37" t="str">
        <f>'AUTOS  NOTA 322'!B2:C2</f>
        <v>66001400300620220095800</v>
      </c>
      <c r="C3" s="35"/>
    </row>
    <row r="4" spans="1:9" x14ac:dyDescent="0.25">
      <c r="A4" s="5" t="s">
        <v>2</v>
      </c>
      <c r="B4" s="35" t="str">
        <f>'AUTOS  NOTA 322'!B3:C3</f>
        <v>Sexto (6) Civil Municipal de Pereira</v>
      </c>
      <c r="C4" s="35"/>
    </row>
    <row r="5" spans="1:9" x14ac:dyDescent="0.25">
      <c r="A5" s="5" t="s">
        <v>3</v>
      </c>
      <c r="B5" s="35" t="str">
        <f>'AUTOS  NOTA 322'!B4:C4</f>
        <v>Allianz Seguros S.A.</v>
      </c>
      <c r="C5" s="35"/>
    </row>
    <row r="6" spans="1:9" x14ac:dyDescent="0.25">
      <c r="A6" s="5" t="s">
        <v>4</v>
      </c>
      <c r="B6" s="35" t="str">
        <f>'AUTOS  NOTA 322'!B5:C5</f>
        <v xml:space="preserve">Surlay Adriana Ríos Henao </v>
      </c>
      <c r="C6" s="35"/>
    </row>
    <row r="7" spans="1:9" x14ac:dyDescent="0.25">
      <c r="A7" s="5" t="s">
        <v>5</v>
      </c>
      <c r="B7" s="35" t="str">
        <f>'AUTOS  NOTA 322'!B6:C6</f>
        <v>Demandada directa</v>
      </c>
      <c r="C7" s="35"/>
    </row>
    <row r="8" spans="1:9" ht="30" x14ac:dyDescent="0.25">
      <c r="A8" s="5" t="s">
        <v>74</v>
      </c>
      <c r="B8" s="79">
        <f>C10+C11+C13+C14</f>
        <v>90000000</v>
      </c>
      <c r="C8" s="80"/>
    </row>
    <row r="9" spans="1:9" x14ac:dyDescent="0.25">
      <c r="A9" s="78" t="s">
        <v>75</v>
      </c>
      <c r="B9" s="76" t="s">
        <v>76</v>
      </c>
      <c r="C9" s="77"/>
    </row>
    <row r="10" spans="1:9" x14ac:dyDescent="0.25">
      <c r="A10" s="78"/>
      <c r="B10" s="6" t="s">
        <v>77</v>
      </c>
      <c r="C10" s="8"/>
    </row>
    <row r="11" spans="1:9" x14ac:dyDescent="0.25">
      <c r="A11" s="78"/>
      <c r="B11" s="6" t="s">
        <v>78</v>
      </c>
      <c r="C11" s="33">
        <v>90000000</v>
      </c>
    </row>
    <row r="12" spans="1:9" x14ac:dyDescent="0.25">
      <c r="A12" s="78"/>
      <c r="B12" s="76" t="s">
        <v>79</v>
      </c>
      <c r="C12" s="77"/>
    </row>
    <row r="13" spans="1:9" x14ac:dyDescent="0.25">
      <c r="A13" s="78"/>
      <c r="B13" s="6" t="s">
        <v>125</v>
      </c>
      <c r="C13" s="32"/>
    </row>
    <row r="14" spans="1:9" x14ac:dyDescent="0.25">
      <c r="A14" s="78"/>
      <c r="B14" s="6" t="s">
        <v>126</v>
      </c>
      <c r="C14" s="32"/>
      <c r="E14" t="s">
        <v>80</v>
      </c>
      <c r="F14" s="24">
        <v>0.7</v>
      </c>
    </row>
    <row r="15" spans="1:9" x14ac:dyDescent="0.25">
      <c r="A15" s="78"/>
      <c r="B15" s="76" t="s">
        <v>81</v>
      </c>
      <c r="C15" s="77"/>
      <c r="E15" t="s">
        <v>82</v>
      </c>
      <c r="F15" s="25">
        <v>0.3</v>
      </c>
      <c r="I15" s="27"/>
    </row>
    <row r="16" spans="1:9" x14ac:dyDescent="0.25">
      <c r="A16" s="78"/>
      <c r="B16" s="6"/>
      <c r="C16" s="23"/>
      <c r="F16" s="28"/>
      <c r="I16" s="27"/>
    </row>
    <row r="17" spans="1:3" ht="23.25" customHeight="1" x14ac:dyDescent="0.25">
      <c r="A17" s="7" t="s">
        <v>83</v>
      </c>
      <c r="B17" s="67" t="s">
        <v>82</v>
      </c>
      <c r="C17" s="68"/>
    </row>
    <row r="18" spans="1:3" ht="186" customHeight="1" x14ac:dyDescent="0.25">
      <c r="A18" s="5" t="s">
        <v>85</v>
      </c>
      <c r="B18" s="86" t="s">
        <v>151</v>
      </c>
      <c r="C18" s="87"/>
    </row>
    <row r="19" spans="1:3" ht="15" customHeight="1" x14ac:dyDescent="0.25">
      <c r="A19" s="22" t="s">
        <v>86</v>
      </c>
      <c r="B19" s="82">
        <f>C22</f>
        <v>73800000</v>
      </c>
      <c r="C19" s="83"/>
    </row>
    <row r="20" spans="1:3" x14ac:dyDescent="0.25">
      <c r="A20" s="7" t="s">
        <v>87</v>
      </c>
      <c r="B20" s="88" t="s">
        <v>76</v>
      </c>
      <c r="C20" s="89"/>
    </row>
    <row r="21" spans="1:3" x14ac:dyDescent="0.25">
      <c r="A21" s="84"/>
      <c r="B21" s="6" t="s">
        <v>77</v>
      </c>
      <c r="C21" s="34" t="s">
        <v>127</v>
      </c>
    </row>
    <row r="22" spans="1:3" x14ac:dyDescent="0.25">
      <c r="A22" s="85"/>
      <c r="B22" s="6" t="s">
        <v>78</v>
      </c>
      <c r="C22" s="33">
        <v>73800000</v>
      </c>
    </row>
    <row r="23" spans="1:3" x14ac:dyDescent="0.25">
      <c r="A23" s="85"/>
      <c r="B23" s="76" t="s">
        <v>79</v>
      </c>
      <c r="C23" s="77"/>
    </row>
    <row r="24" spans="1:3" x14ac:dyDescent="0.25">
      <c r="A24" s="85"/>
      <c r="B24" s="6" t="s">
        <v>125</v>
      </c>
      <c r="C24" s="8">
        <v>0</v>
      </c>
    </row>
    <row r="25" spans="1:3" x14ac:dyDescent="0.25">
      <c r="A25" s="85"/>
      <c r="B25" s="6" t="s">
        <v>126</v>
      </c>
      <c r="C25" s="8">
        <v>0</v>
      </c>
    </row>
    <row r="26" spans="1:3" x14ac:dyDescent="0.25">
      <c r="A26" s="85"/>
      <c r="B26" s="76" t="s">
        <v>81</v>
      </c>
      <c r="C26" s="77"/>
    </row>
    <row r="27" spans="1:3" x14ac:dyDescent="0.25">
      <c r="A27" s="85"/>
      <c r="B27" s="6"/>
      <c r="C27" s="8">
        <v>0</v>
      </c>
    </row>
    <row r="28" spans="1:3" x14ac:dyDescent="0.25">
      <c r="A28" s="26" t="s">
        <v>88</v>
      </c>
      <c r="B28" s="65">
        <f>IFERROR(B19*(VLOOKUP(B17,E14:F16,2,0)),16666)</f>
        <v>22140000</v>
      </c>
      <c r="C28" s="66"/>
    </row>
    <row r="29" spans="1:3" ht="197.45" customHeight="1" x14ac:dyDescent="0.25">
      <c r="A29" s="5" t="s">
        <v>89</v>
      </c>
      <c r="B29" s="63" t="s">
        <v>150</v>
      </c>
      <c r="C29" s="49"/>
    </row>
    <row r="30" spans="1:3" ht="116.25" customHeight="1" x14ac:dyDescent="0.25">
      <c r="A30" s="5" t="s">
        <v>90</v>
      </c>
      <c r="B30" s="81" t="s">
        <v>149</v>
      </c>
      <c r="C30" s="81"/>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499984740745262"/>
  </sheetPr>
  <dimension ref="A1:C16"/>
  <sheetViews>
    <sheetView workbookViewId="0">
      <selection activeCell="B7" sqref="B7:C7"/>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54" t="s">
        <v>91</v>
      </c>
      <c r="B1" s="54"/>
      <c r="C1" s="54"/>
    </row>
    <row r="2" spans="1:3" x14ac:dyDescent="0.25">
      <c r="A2" s="21" t="s">
        <v>34</v>
      </c>
      <c r="B2" s="67"/>
      <c r="C2" s="68"/>
    </row>
    <row r="3" spans="1:3" x14ac:dyDescent="0.25">
      <c r="A3" s="5" t="s">
        <v>1</v>
      </c>
      <c r="B3" s="35" t="str">
        <f>'AUTOS  NOTA 322'!B2:C2</f>
        <v>66001400300620220095800</v>
      </c>
      <c r="C3" s="35"/>
    </row>
    <row r="4" spans="1:3" x14ac:dyDescent="0.25">
      <c r="A4" s="5" t="s">
        <v>2</v>
      </c>
      <c r="B4" s="35" t="str">
        <f>'AUTOS  NOTA 322'!B3:C3</f>
        <v>Sexto (6) Civil Municipal de Pereira</v>
      </c>
      <c r="C4" s="35"/>
    </row>
    <row r="5" spans="1:3" x14ac:dyDescent="0.25">
      <c r="A5" s="5" t="s">
        <v>3</v>
      </c>
      <c r="B5" s="35" t="str">
        <f>'AUTOS  NOTA 322'!B4:C4</f>
        <v>Allianz Seguros S.A.</v>
      </c>
      <c r="C5" s="35"/>
    </row>
    <row r="6" spans="1:3" x14ac:dyDescent="0.25">
      <c r="A6" s="5" t="s">
        <v>4</v>
      </c>
      <c r="B6" s="35" t="str">
        <f>'AUTOS  NOTA 322'!B5:C5</f>
        <v xml:space="preserve">Surlay Adriana Ríos Henao </v>
      </c>
      <c r="C6" s="35"/>
    </row>
    <row r="7" spans="1:3" x14ac:dyDescent="0.25">
      <c r="A7" s="5" t="s">
        <v>5</v>
      </c>
      <c r="B7" s="35" t="str">
        <f>'AUTOS  NOTA 322'!B6:C6</f>
        <v>Demandada directa</v>
      </c>
      <c r="C7" s="35"/>
    </row>
    <row r="8" spans="1:3" x14ac:dyDescent="0.25">
      <c r="A8" s="7" t="s">
        <v>83</v>
      </c>
      <c r="B8" s="35"/>
      <c r="C8" s="35"/>
    </row>
    <row r="9" spans="1:3" x14ac:dyDescent="0.25">
      <c r="A9" s="7" t="s">
        <v>87</v>
      </c>
      <c r="B9" s="91">
        <v>5000000</v>
      </c>
      <c r="C9" s="91"/>
    </row>
    <row r="10" spans="1:3" x14ac:dyDescent="0.25">
      <c r="A10" s="7" t="s">
        <v>92</v>
      </c>
      <c r="B10" s="35"/>
      <c r="C10" s="35"/>
    </row>
    <row r="11" spans="1:3" ht="30" x14ac:dyDescent="0.25">
      <c r="A11" s="7" t="s">
        <v>93</v>
      </c>
      <c r="B11" s="90"/>
      <c r="C11" s="90"/>
    </row>
    <row r="12" spans="1:3" ht="45" x14ac:dyDescent="0.25">
      <c r="A12" s="5" t="s">
        <v>94</v>
      </c>
      <c r="B12" s="35"/>
      <c r="C12" s="35"/>
    </row>
    <row r="13" spans="1:3" ht="45" x14ac:dyDescent="0.25">
      <c r="A13" s="5" t="s">
        <v>95</v>
      </c>
      <c r="B13" s="35"/>
      <c r="C13" s="35"/>
    </row>
    <row r="14" spans="1:3" x14ac:dyDescent="0.25">
      <c r="A14" s="5" t="s">
        <v>96</v>
      </c>
      <c r="B14" s="6"/>
      <c r="C14" s="6"/>
    </row>
    <row r="15" spans="1:3" x14ac:dyDescent="0.25">
      <c r="A15" s="7" t="s">
        <v>97</v>
      </c>
      <c r="B15" s="35"/>
      <c r="C15" s="35"/>
    </row>
    <row r="16" spans="1:3" x14ac:dyDescent="0.25">
      <c r="A16" s="6" t="s">
        <v>98</v>
      </c>
      <c r="B16" s="90"/>
      <c r="C16" s="90"/>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Hoja2!$F$1:$F$3</xm:f>
          </x14:formula1>
          <xm:sqref>B8:C8</xm:sqref>
        </x14:dataValidation>
        <x14:dataValidation type="list" allowBlank="1" showInputMessage="1" showErrorMessage="1">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opLeftCell="G1" workbookViewId="0">
      <selection activeCell="I7" sqref="I7"/>
    </sheetView>
  </sheetViews>
  <sheetFormatPr baseColWidth="10" defaultColWidth="11.42578125" defaultRowHeight="15" x14ac:dyDescent="0.25"/>
  <cols>
    <col min="4" max="4" width="20.140625" bestFit="1" customWidth="1"/>
    <col min="5" max="5" width="42.85546875" bestFit="1" customWidth="1"/>
  </cols>
  <sheetData>
    <row r="1" spans="1:9" x14ac:dyDescent="0.25">
      <c r="A1" s="10" t="s">
        <v>37</v>
      </c>
      <c r="B1" t="s">
        <v>40</v>
      </c>
      <c r="C1" s="10" t="s">
        <v>42</v>
      </c>
      <c r="D1" s="10" t="s">
        <v>99</v>
      </c>
      <c r="E1" s="3" t="s">
        <v>48</v>
      </c>
      <c r="F1" s="2" t="s">
        <v>80</v>
      </c>
      <c r="G1" s="4">
        <v>0</v>
      </c>
      <c r="H1" t="s">
        <v>15</v>
      </c>
      <c r="I1" t="s">
        <v>100</v>
      </c>
    </row>
    <row r="2" spans="1:9" x14ac:dyDescent="0.25">
      <c r="A2" t="s">
        <v>101</v>
      </c>
      <c r="B2" t="s">
        <v>102</v>
      </c>
      <c r="C2" t="s">
        <v>103</v>
      </c>
      <c r="D2" s="2" t="s">
        <v>104</v>
      </c>
      <c r="E2" s="1" t="s">
        <v>49</v>
      </c>
      <c r="F2" s="2" t="s">
        <v>84</v>
      </c>
      <c r="G2" s="4">
        <v>0.7</v>
      </c>
      <c r="H2" t="s">
        <v>105</v>
      </c>
      <c r="I2" t="s">
        <v>106</v>
      </c>
    </row>
    <row r="3" spans="1:9" x14ac:dyDescent="0.25">
      <c r="A3" t="s">
        <v>107</v>
      </c>
      <c r="C3" t="s">
        <v>108</v>
      </c>
      <c r="D3" s="2" t="s">
        <v>109</v>
      </c>
      <c r="E3" s="1" t="s">
        <v>110</v>
      </c>
      <c r="F3" s="2" t="s">
        <v>82</v>
      </c>
      <c r="G3" s="4">
        <v>0.3</v>
      </c>
      <c r="H3" t="s">
        <v>111</v>
      </c>
      <c r="I3" t="s">
        <v>112</v>
      </c>
    </row>
    <row r="4" spans="1:9" x14ac:dyDescent="0.25">
      <c r="A4" t="s">
        <v>113</v>
      </c>
      <c r="C4" t="s">
        <v>43</v>
      </c>
      <c r="E4" s="1" t="s">
        <v>114</v>
      </c>
      <c r="H4" t="s">
        <v>115</v>
      </c>
      <c r="I4" t="s">
        <v>116</v>
      </c>
    </row>
    <row r="5" spans="1:9" x14ac:dyDescent="0.25">
      <c r="A5" t="s">
        <v>117</v>
      </c>
      <c r="E5" s="1" t="s">
        <v>118</v>
      </c>
      <c r="H5" t="s">
        <v>119</v>
      </c>
      <c r="I5" t="s">
        <v>120</v>
      </c>
    </row>
    <row r="6" spans="1:9" x14ac:dyDescent="0.25">
      <c r="E6" s="1" t="s">
        <v>121</v>
      </c>
      <c r="I6" t="s">
        <v>122</v>
      </c>
    </row>
    <row r="7" spans="1:9" x14ac:dyDescent="0.25">
      <c r="E7" s="1" t="s">
        <v>123</v>
      </c>
    </row>
    <row r="8" spans="1:9" x14ac:dyDescent="0.25">
      <c r="E8" s="1" t="s">
        <v>124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Gerardo</cp:lastModifiedBy>
  <cp:revision/>
  <dcterms:created xsi:type="dcterms:W3CDTF">2020-12-07T14:41:17Z</dcterms:created>
  <dcterms:modified xsi:type="dcterms:W3CDTF">2023-01-30T22:13:45Z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2022-09-13T16:41:44Z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dddc6e08-be3d-4f65-be13-52966dd745a8</vt:lpwstr>
  </property>
  <property fmtid="{D5CDD505-2E9C-101B-9397-08002B2CF9AE}" pid="28" name="MSIP_Label_863bc15e-e7bf-41c1-bdb3-03882d8a2e2c_ContentBits">
    <vt:lpwstr>1</vt:lpwstr>
  </property>
  <property fmtid="{D5CDD505-2E9C-101B-9397-08002B2CF9AE}" pid="29" name="OfficeDocumentSecurity_14122022153836">
    <vt:lpwstr>14122022153836;CE02746;0</vt:lpwstr>
  </property>
</Properties>
</file>