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aria\Documents\"/>
    </mc:Choice>
  </mc:AlternateContent>
  <xr:revisionPtr revIDLastSave="0" documentId="13_ncr:1_{2CAACC24-41B2-4E6F-B7FB-289E6D9B40DB}" xr6:coauthVersionLast="47" xr6:coauthVersionMax="47" xr10:uidLastSave="{00000000-0000-0000-0000-000000000000}"/>
  <bookViews>
    <workbookView xWindow="-120" yWindow="-120" windowWidth="20730" windowHeight="11310" firstSheet="3"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4" l="1"/>
  <c r="B8" i="17"/>
  <c r="B7" i="17"/>
  <c r="B6" i="17"/>
  <c r="B12" i="17" s="1"/>
  <c r="B11" i="17" s="1"/>
  <c r="B15" i="17" s="1"/>
  <c r="B5" i="17"/>
  <c r="B5" i="12" s="1"/>
  <c r="B4" i="17"/>
  <c r="B3" i="17"/>
  <c r="B2" i="17"/>
  <c r="B5" i="10"/>
  <c r="B5" i="14" s="1"/>
  <c r="B4" i="10"/>
  <c r="B3" i="10"/>
  <c r="B4" i="14"/>
  <c r="B8" i="14"/>
  <c r="B7" i="14"/>
  <c r="B2" i="14"/>
  <c r="B3" i="12"/>
  <c r="B2" i="12" l="1"/>
  <c r="B7" i="12"/>
  <c r="B6" i="12"/>
  <c r="B4" i="12"/>
  <c r="B11" i="14" l="1"/>
  <c r="B15" i="14" s="1"/>
  <c r="B7" i="10"/>
  <c r="B6" i="10"/>
</calcChain>
</file>

<file path=xl/sharedStrings.xml><?xml version="1.0" encoding="utf-8"?>
<sst xmlns="http://schemas.openxmlformats.org/spreadsheetml/2006/main" count="179" uniqueCount="128">
  <si>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</si>
  <si>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</si>
  <si>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</si>
  <si>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</si>
  <si>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</si>
  <si>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</si>
  <si>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</si>
  <si>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</si>
  <si>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</si>
  <si>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</si>
  <si>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</si>
  <si>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</si>
  <si>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</si>
  <si>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</si>
  <si>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</si>
  <si>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</si>
  <si>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</si>
  <si>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</si>
  <si>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</si>
  <si>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</si>
  <si>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</si>
  <si>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</si>
  <si>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</si>
  <si>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</si>
  <si>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</si>
  <si>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</si>
  <si>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</si>
  <si>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</si>
  <si>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</si>
  <si>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</si>
  <si>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</si>
  <si>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</si>
  <si>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</si>
  <si>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</si>
  <si>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</si>
  <si>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</si>
  <si>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</si>
  <si>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</si>
  <si>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</si>
  <si>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</si>
  <si>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</si>
  <si>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</si>
  <si>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</si>
  <si>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</si>
  <si>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</si>
  <si>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</si>
  <si>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</si>
  <si>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</si>
  <si>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</si>
  <si>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</si>
  <si>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</si>
  <si>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</si>
  <si>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</si>
  <si>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</si>
  <si>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</si>
  <si>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</si>
  <si>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</si>
  <si>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</si>
  <si>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</si>
  <si>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</si>
  <si>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</si>
  <si>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</si>
  <si>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</si>
  <si>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</si>
  <si>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</si>
  <si>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</si>
  <si>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</si>
  <si>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</si>
  <si>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</si>
  <si>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</si>
  <si>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</si>
  <si>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</si>
  <si>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</si>
  <si>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</si>
  <si>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</si>
  <si>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</si>
  <si>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</si>
  <si>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</si>
  <si>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</si>
  <si>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</si>
  <si>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</si>
  <si>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</si>
  <si>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</si>
  <si>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</si>
  <si>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</si>
  <si>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</si>
  <si>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</si>
  <si>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</si>
  <si>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</si>
  <si>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</si>
  <si>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</si>
  <si>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</si>
  <si>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</si>
  <si>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</si>
  <si>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</si>
  <si>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</si>
  <si>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</si>
  <si>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</si>
  <si>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</si>
  <si>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</si>
  <si>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</si>
  <si>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</si>
  <si>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</si>
  <si>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</si>
  <si>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</si>
  <si>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</si>
  <si>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</si>
  <si>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</si>
  <si>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</si>
  <si>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</si>
  <si>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</si>
  <si>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</si>
  <si>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</si>
  <si>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</si>
  <si>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</si>
  <si>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</si>
  <si>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</si>
  <si>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</si>
  <si>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</si>
  <si>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 799-2021</t>
  </si>
  <si>
    <t>CONTRALORÍA GENERAL DE RISARALDA</t>
  </si>
  <si>
    <t>AGUAS Y ASEO DE RISARALDA S.A. E.S.P.</t>
  </si>
  <si>
    <t>SEGUROS DEL ESTADO, ALLIANZ SEGUROS S.A., AXA COLPATRIA, ASEGURADORA SOLIDARIA DE COLOMBIA E.C.</t>
  </si>
  <si>
    <r>
      <t xml:space="preserve">Los hechos materia de la acción fiscal datan del mes de </t>
    </r>
    <r>
      <rPr>
        <b/>
        <sz val="11"/>
        <color theme="1"/>
        <rFont val="Calibri"/>
        <family val="2"/>
        <scheme val="minor"/>
      </rPr>
      <t>junio de 2018</t>
    </r>
    <r>
      <rPr>
        <sz val="11"/>
        <color theme="1"/>
        <rFont val="Calibri"/>
        <family val="2"/>
        <scheme val="minor"/>
      </rPr>
      <t xml:space="preserve"> hasta el </t>
    </r>
    <r>
      <rPr>
        <b/>
        <sz val="11"/>
        <color theme="1"/>
        <rFont val="Calibri"/>
        <family val="2"/>
        <scheme val="minor"/>
      </rPr>
      <t>31 de diciembre de 2019.</t>
    </r>
  </si>
  <si>
    <t>900.259.215-4</t>
  </si>
  <si>
    <t xml:space="preserve">022410621 </t>
  </si>
  <si>
    <t>La Contraloría General del Risaralda, mediante auditoria especial a la Empresa de Aguas y Aseo de Risaralda S. A. E.S.P., y con el objetivo de Vigilar la gestión fiscal y controlar los resultados de la ejecución del contrato de obra pública – Convenio Interadministrativo N° 01449 de 2018, suscrito por la EMPRESA DE AGUAS Y ASEO DE RISARALDA S.A. E.S.P., con LA GOBERNACIÓN DE RISARALDA en relación con la construcción del acueducto Tribunas - Córcega en el transcurso de las vigencias fiscales 2018- 2019, se evidenció el “Pago de cantidades de obra no ejecutadas dentro de los contratos de obra Nos. LP-CO-001-2018 y SAMC-EAAR-001-2019, e Incumplimiento de especificaciones técnicas, Reglamento Técnico para el Sector Agua Potable y Saneamiento Básico – RAS (Resolución No. 0330 del 2017 Ministerio de Vivienda)”, por parte del contratista de la obra (CONSORCIO L.G.O.).
La ocurrencia de los hechos es desde el mes de junio de 2018 hasta el 31 de Diciembre de 2019 y La estimación de la cuantía, es señalada por el grupo auditor en la suma de SESENTA Y SIETE MILLONES CIENTO CINCUENTA Y UN MIL SETECIENTOS DIECIOCHO PESOS MCTE, ($ 67.151.718), antes de indexación, utilizando como método de cuantificación del daño patrimonial, la verificación en terreno de lo instalado y el cruce con las cantidades pagadas en el acta y con ello se establecieron los faltantes.
En virtud de lo anterior, por Auto Comisorio No. 025 del 29 de abril de 2021, el secretario general de la Contraloría General del Departamento concede una comisión de servicios para adelantar Proceso de Responsabilidad Fiscal radicado con el No. 799-2021, comunicada mediante oficio No. 896.</t>
  </si>
  <si>
    <t>MANEJO - JUICIOS CON RESPONSABILIDAD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</si>
</sst>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6" fillId="0" borderId="2" xfId="0" applyFont="1" applyBorder="1" applyAlignment="1">
      <alignment horizontal="justify" vertical="top"/>
    </xf>
    <xf numFmtId="0" fontId="6" fillId="0" borderId="3" xfId="0" applyFont="1" applyBorder="1" applyAlignment="1">
      <alignment horizontal="justify" vertical="top"/>
    </xf>
    <xf numFmtId="0" fontId="6" fillId="0" borderId="1" xfId="0" applyFont="1" applyBorder="1" applyAlignment="1">
      <alignment horizontal="justify" vertical="top"/>
    </xf>
    <xf numFmtId="15" fontId="0" fillId="0" borderId="1" xfId="0" applyNumberFormat="1" applyBorder="1" applyAlignment="1">
      <alignment horizontal="justify" vertical="top"/>
    </xf>
    <xf numFmtId="15" fontId="0" fillId="0" borderId="2" xfId="0" applyNumberFormat="1" applyBorder="1" applyAlignment="1">
      <alignment horizontal="left"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vertical="top" wrapText="1"/>
      <protection locked="0"/>
    </xf>
    <xf numFmtId="0" fontId="0" fillId="4" borderId="5"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9" sqref="B19:C1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4</v>
      </c>
      <c r="B1" s="40"/>
      <c r="C1" s="40"/>
    </row>
    <row r="2" spans="1:3" x14ac:dyDescent="0.25">
      <c r="A2" s="5" t="s">
        <v>5</v>
      </c>
      <c r="B2" s="37" t="s">
        <v>119</v>
      </c>
      <c r="C2" s="37"/>
    </row>
    <row r="3" spans="1:3" ht="15" customHeight="1" x14ac:dyDescent="0.25">
      <c r="A3" s="5" t="s">
        <v>6</v>
      </c>
      <c r="B3" s="38" t="s">
        <v>120</v>
      </c>
      <c r="C3" s="39"/>
    </row>
    <row r="4" spans="1:3" x14ac:dyDescent="0.25">
      <c r="A4" s="5" t="s">
        <v>7</v>
      </c>
      <c r="B4" s="86" t="s">
        <v>0</v>
      </c>
      <c r="C4" s="87"/>
    </row>
    <row r="5" spans="1:3" x14ac:dyDescent="0.25">
      <c r="A5" s="5" t="s">
        <v>8</v>
      </c>
      <c r="B5" s="88" t="s">
        <v>3</v>
      </c>
      <c r="C5" s="88"/>
    </row>
    <row r="6" spans="1:3" x14ac:dyDescent="0.25">
      <c r="A6" s="5" t="s">
        <v>9</v>
      </c>
      <c r="B6" s="41" t="s">
        <v>121</v>
      </c>
      <c r="C6" s="42"/>
    </row>
    <row r="7" spans="1:3" x14ac:dyDescent="0.25">
      <c r="A7" s="5" t="s">
        <v>10</v>
      </c>
      <c r="B7" s="43">
        <v>67151718</v>
      </c>
      <c r="C7" s="37"/>
    </row>
    <row r="8" spans="1:3" ht="28.5" customHeight="1" x14ac:dyDescent="0.25">
      <c r="A8" s="35" t="s">
        <v>11</v>
      </c>
      <c r="B8" s="37" t="s">
        <v>122</v>
      </c>
      <c r="C8" s="37"/>
    </row>
    <row r="9" spans="1:3" ht="30" customHeight="1" x14ac:dyDescent="0.25">
      <c r="A9" s="5" t="s">
        <v>12</v>
      </c>
      <c r="B9" s="44" t="s">
        <v>123</v>
      </c>
      <c r="C9" s="45"/>
    </row>
    <row r="10" spans="1:3" x14ac:dyDescent="0.25">
      <c r="A10" s="48" t="s">
        <v>13</v>
      </c>
      <c r="B10" s="49" t="s">
        <v>126</v>
      </c>
      <c r="C10" s="37"/>
    </row>
    <row r="11" spans="1:3" ht="30" customHeight="1" x14ac:dyDescent="0.25">
      <c r="A11" s="48"/>
      <c r="B11" s="37"/>
      <c r="C11" s="37"/>
    </row>
    <row r="12" spans="1:3" x14ac:dyDescent="0.25">
      <c r="A12" s="48"/>
      <c r="B12" s="37"/>
      <c r="C12" s="37"/>
    </row>
    <row r="13" spans="1:3" x14ac:dyDescent="0.25">
      <c r="A13" s="5" t="s">
        <v>14</v>
      </c>
      <c r="B13" s="37" t="s">
        <v>121</v>
      </c>
      <c r="C13" s="37"/>
    </row>
    <row r="14" spans="1:3" ht="17.25" customHeight="1" x14ac:dyDescent="0.25">
      <c r="A14" s="5" t="s">
        <v>15</v>
      </c>
      <c r="B14" s="50" t="s">
        <v>124</v>
      </c>
      <c r="C14" s="50"/>
    </row>
    <row r="15" spans="1:3" ht="15.75" customHeight="1" x14ac:dyDescent="0.25">
      <c r="A15" s="5" t="s">
        <v>16</v>
      </c>
      <c r="B15" s="50" t="s">
        <v>125</v>
      </c>
      <c r="C15" s="50"/>
    </row>
    <row r="16" spans="1:3" ht="33" customHeight="1" x14ac:dyDescent="0.25">
      <c r="A16" s="5" t="s">
        <v>17</v>
      </c>
      <c r="B16" s="44" t="s">
        <v>127</v>
      </c>
      <c r="C16" s="45"/>
    </row>
    <row r="17" spans="1:3" ht="18.75" customHeight="1" x14ac:dyDescent="0.25">
      <c r="A17" s="5" t="s">
        <v>18</v>
      </c>
      <c r="B17" s="46"/>
      <c r="C17" s="47"/>
    </row>
    <row r="18" spans="1:3" x14ac:dyDescent="0.25">
      <c r="A18" s="5" t="s">
        <v>19</v>
      </c>
      <c r="B18" s="90">
        <v>44383</v>
      </c>
      <c r="C18" s="47"/>
    </row>
    <row r="19" spans="1:3" x14ac:dyDescent="0.25">
      <c r="A19" s="5" t="s">
        <v>20</v>
      </c>
      <c r="B19" s="89">
        <v>45602</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11" sqref="B11:C11"/>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v>104431206</v>
      </c>
      <c r="C2" s="55"/>
    </row>
    <row r="3" spans="1:3" s="25" customFormat="1" x14ac:dyDescent="0.25">
      <c r="A3" s="5" t="s">
        <v>5</v>
      </c>
      <c r="B3" s="37" t="str">
        <f>'GENERALES NOTA 322'!B2:C2</f>
        <v>PRF 799-2021</v>
      </c>
      <c r="C3" s="37"/>
    </row>
    <row r="4" spans="1:3" s="2" customFormat="1" ht="14.45" customHeight="1" x14ac:dyDescent="0.25">
      <c r="A4" s="5" t="s">
        <v>6</v>
      </c>
      <c r="B4" s="37" t="str">
        <f>'GENERALES NOTA 322'!B3:C3</f>
        <v>CONTRALORÍA GENERAL DE RISARALDA</v>
      </c>
      <c r="C4" s="37"/>
    </row>
    <row r="5" spans="1:3" s="2" customFormat="1" x14ac:dyDescent="0.25">
      <c r="A5" s="5" t="s">
        <v>9</v>
      </c>
      <c r="B5" s="37" t="str">
        <f>'GENERALES NOTA 322'!B6:C6</f>
        <v>AGUAS Y ASEO DE RISARALDA S.A. E.S.P.</v>
      </c>
      <c r="C5" s="37"/>
    </row>
    <row r="6" spans="1:3" s="2" customFormat="1" x14ac:dyDescent="0.25">
      <c r="A6" s="5" t="s">
        <v>10</v>
      </c>
      <c r="B6" s="56">
        <f>'GENERALES NOTA 322'!B7:C7</f>
        <v>67151718</v>
      </c>
      <c r="C6" s="56"/>
    </row>
    <row r="7" spans="1:3" s="2" customFormat="1" x14ac:dyDescent="0.25">
      <c r="A7" s="5" t="s">
        <v>11</v>
      </c>
      <c r="B7" s="37" t="str">
        <f>'GENERALES NOTA 322'!B8:C8</f>
        <v>SEGUROS DEL ESTADO, ALLIANZ SEGUROS S.A., AXA COLPATRIA, ASEGURADORA SOLIDARIA DE COLOMBIA E.C.</v>
      </c>
      <c r="C7" s="37"/>
    </row>
    <row r="8" spans="1:3" x14ac:dyDescent="0.25">
      <c r="A8" s="12" t="s">
        <v>23</v>
      </c>
      <c r="B8" s="37"/>
      <c r="C8" s="37"/>
    </row>
    <row r="9" spans="1:3" x14ac:dyDescent="0.25">
      <c r="A9" s="12" t="s">
        <v>24</v>
      </c>
      <c r="B9" s="37"/>
      <c r="C9" s="37"/>
    </row>
    <row r="10" spans="1:3" x14ac:dyDescent="0.25">
      <c r="A10" s="12" t="s">
        <v>25</v>
      </c>
      <c r="B10" s="51">
        <v>0</v>
      </c>
      <c r="C10" s="52"/>
    </row>
    <row r="11" spans="1:3" x14ac:dyDescent="0.25">
      <c r="A11" s="12" t="s">
        <v>26</v>
      </c>
      <c r="B11" s="38"/>
      <c r="C11" s="39"/>
    </row>
    <row r="12" spans="1:3" x14ac:dyDescent="0.25">
      <c r="A12" s="12" t="s">
        <v>27</v>
      </c>
      <c r="B12" s="37"/>
      <c r="C12" s="37"/>
    </row>
    <row r="13" spans="1:3" x14ac:dyDescent="0.25">
      <c r="A13" s="12" t="s">
        <v>28</v>
      </c>
      <c r="B13" s="37"/>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c r="C17" s="10"/>
    </row>
    <row r="18" spans="1:3" x14ac:dyDescent="0.25">
      <c r="A18" s="58"/>
      <c r="B18" s="10"/>
      <c r="C18" s="10"/>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0" sqref="B10:C10"/>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104431206</v>
      </c>
      <c r="C2" s="81"/>
    </row>
    <row r="3" spans="1:6" x14ac:dyDescent="0.25">
      <c r="A3" s="28" t="s">
        <v>5</v>
      </c>
      <c r="B3" s="65" t="str">
        <f>'GENERALES NOTA 322'!B2:C2</f>
        <v>PRF 799-2021</v>
      </c>
      <c r="C3" s="66"/>
    </row>
    <row r="4" spans="1:6" s="2" customFormat="1" x14ac:dyDescent="0.25">
      <c r="A4" s="29" t="s">
        <v>6</v>
      </c>
      <c r="B4" s="64" t="str">
        <f>'GENERALES NOTA 322'!B3:C3</f>
        <v>CONTRALORÍA GENERAL DE RISARALDA</v>
      </c>
      <c r="C4" s="64"/>
    </row>
    <row r="5" spans="1:6" s="2" customFormat="1" x14ac:dyDescent="0.25">
      <c r="A5" s="29" t="s">
        <v>9</v>
      </c>
      <c r="B5" s="80" t="str">
        <f>'GENERALES NOTA 321'!B5:C5</f>
        <v>AGUAS Y ASEO DE RISARALDA S.A. E.S.P.</v>
      </c>
      <c r="C5" s="81"/>
    </row>
    <row r="6" spans="1:6" s="2" customFormat="1" x14ac:dyDescent="0.25">
      <c r="A6" s="5" t="s">
        <v>63</v>
      </c>
      <c r="B6" s="82"/>
      <c r="C6" s="83"/>
    </row>
    <row r="7" spans="1:6" s="2" customFormat="1" x14ac:dyDescent="0.25">
      <c r="A7" s="5" t="s">
        <v>10</v>
      </c>
      <c r="B7" s="78">
        <f>'GENERALES NOTA 322'!B7:C7</f>
        <v>67151718</v>
      </c>
      <c r="C7" s="78"/>
    </row>
    <row r="8" spans="1:6" s="2" customFormat="1" x14ac:dyDescent="0.25">
      <c r="A8" s="29" t="s">
        <v>11</v>
      </c>
      <c r="B8" s="64" t="str">
        <f>'GENERALES NOTA 322'!B8:C8</f>
        <v>SEGUROS DEL ESTADO, ALLIANZ SEGUROS S.A., AXA COLPATRIA, ASEGURADORA SOLIDARIA DE COLOMBIA E.C.</v>
      </c>
      <c r="C8" s="64"/>
    </row>
    <row r="9" spans="1:6" ht="23.25" customHeight="1" x14ac:dyDescent="0.25">
      <c r="A9" s="30" t="s">
        <v>64</v>
      </c>
      <c r="B9" s="65"/>
      <c r="C9" s="66"/>
    </row>
    <row r="10" spans="1:6" ht="79.5" customHeight="1" x14ac:dyDescent="0.25">
      <c r="A10" s="29" t="s">
        <v>66</v>
      </c>
      <c r="B10" s="96"/>
      <c r="C10" s="97"/>
      <c r="E10" t="s">
        <v>67</v>
      </c>
      <c r="F10" s="14">
        <v>0.7</v>
      </c>
    </row>
    <row r="11" spans="1:6" x14ac:dyDescent="0.25">
      <c r="A11" s="34" t="s">
        <v>68</v>
      </c>
      <c r="B11" s="69">
        <f>(B12-B14)*B13</f>
        <v>0</v>
      </c>
      <c r="C11" s="70"/>
      <c r="E11" t="s">
        <v>65</v>
      </c>
      <c r="F11" s="14">
        <v>0.3</v>
      </c>
    </row>
    <row r="12" spans="1:6" x14ac:dyDescent="0.25">
      <c r="A12" s="13" t="s">
        <v>69</v>
      </c>
      <c r="B12" s="73"/>
      <c r="C12" s="74"/>
      <c r="F12" s="14"/>
    </row>
    <row r="13" spans="1:6" x14ac:dyDescent="0.25">
      <c r="A13" s="30" t="s">
        <v>30</v>
      </c>
      <c r="B13" s="75"/>
      <c r="C13" s="75"/>
      <c r="F13" s="14"/>
    </row>
    <row r="14" spans="1:6" x14ac:dyDescent="0.25">
      <c r="A14" s="30" t="s">
        <v>70</v>
      </c>
      <c r="B14" s="76">
        <v>0</v>
      </c>
      <c r="C14" s="77"/>
      <c r="F14" s="14"/>
    </row>
    <row r="15" spans="1:6" x14ac:dyDescent="0.25">
      <c r="A15" s="33" t="s">
        <v>71</v>
      </c>
      <c r="B15" s="71">
        <f>IFERROR(B11*(VLOOKUP(B9,E10:F15,2,0)),16666)</f>
        <v>16666</v>
      </c>
      <c r="C15" s="72"/>
    </row>
    <row r="16" spans="1:6" ht="180" customHeight="1" x14ac:dyDescent="0.25">
      <c r="A16" s="29" t="s">
        <v>72</v>
      </c>
      <c r="B16" s="95"/>
      <c r="C16" s="81"/>
    </row>
    <row r="17" spans="1:3" ht="90" x14ac:dyDescent="0.25">
      <c r="A17" s="29" t="s">
        <v>73</v>
      </c>
      <c r="B17" s="93"/>
      <c r="C17" s="94"/>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4"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f>'GENERALES NOTA 321'!B2:C2</f>
        <v>104431206</v>
      </c>
      <c r="C2" s="81"/>
    </row>
    <row r="3" spans="1:6" x14ac:dyDescent="0.25">
      <c r="A3" s="28" t="s">
        <v>5</v>
      </c>
      <c r="B3" s="65" t="str">
        <f>'GENERALES NOTA 322'!B2:C2</f>
        <v>PRF 799-2021</v>
      </c>
      <c r="C3" s="66"/>
    </row>
    <row r="4" spans="1:6" s="2" customFormat="1" x14ac:dyDescent="0.25">
      <c r="A4" s="29" t="s">
        <v>6</v>
      </c>
      <c r="B4" s="64" t="str">
        <f>'GENERALES NOTA 322'!B3:C3</f>
        <v>CONTRALORÍA GENERAL DE RISARALDA</v>
      </c>
      <c r="C4" s="64"/>
    </row>
    <row r="5" spans="1:6" s="2" customFormat="1" x14ac:dyDescent="0.25">
      <c r="A5" s="29" t="s">
        <v>9</v>
      </c>
      <c r="B5" s="80" t="str">
        <f>'GENERALES NOTA 321'!B5:C5</f>
        <v>AGUAS Y ASEO DE RISARALDA S.A. E.S.P.</v>
      </c>
      <c r="C5" s="81"/>
    </row>
    <row r="6" spans="1:6" s="2" customFormat="1" x14ac:dyDescent="0.25">
      <c r="A6" s="5" t="s">
        <v>63</v>
      </c>
      <c r="B6" s="82">
        <f>'GENERALES NOTA 321'!B10:C10</f>
        <v>0</v>
      </c>
      <c r="C6" s="83"/>
    </row>
    <row r="7" spans="1:6" s="2" customFormat="1" x14ac:dyDescent="0.25">
      <c r="A7" s="5" t="s">
        <v>10</v>
      </c>
      <c r="B7" s="78">
        <f>'GENERALES NOTA 322'!B7:C7</f>
        <v>67151718</v>
      </c>
      <c r="C7" s="78"/>
    </row>
    <row r="8" spans="1:6" s="2" customFormat="1" x14ac:dyDescent="0.25">
      <c r="A8" s="29" t="s">
        <v>11</v>
      </c>
      <c r="B8" s="64" t="str">
        <f>'GENERALES NOTA 322'!B8:C8</f>
        <v>SEGUROS DEL ESTADO, ALLIANZ SEGUROS S.A., AXA COLPATRIA, ASEGURADORA SOLIDARIA DE COLOMBIA E.C.</v>
      </c>
      <c r="C8" s="64"/>
    </row>
    <row r="9" spans="1:6" ht="23.25" customHeight="1" x14ac:dyDescent="0.25">
      <c r="A9" s="30" t="s">
        <v>64</v>
      </c>
      <c r="B9" s="65"/>
      <c r="C9" s="66"/>
    </row>
    <row r="10" spans="1:6" ht="60" x14ac:dyDescent="0.25">
      <c r="A10" s="29" t="s">
        <v>66</v>
      </c>
      <c r="B10" s="67"/>
      <c r="C10" s="68"/>
      <c r="E10" t="s">
        <v>67</v>
      </c>
      <c r="F10" s="14">
        <v>0.7</v>
      </c>
    </row>
    <row r="11" spans="1:6" x14ac:dyDescent="0.25">
      <c r="A11" s="34" t="s">
        <v>68</v>
      </c>
      <c r="B11" s="69">
        <f>(B12-B14)*B13</f>
        <v>0</v>
      </c>
      <c r="C11" s="70"/>
      <c r="E11" t="s">
        <v>65</v>
      </c>
      <c r="F11" s="14">
        <v>0.3</v>
      </c>
    </row>
    <row r="12" spans="1:6" x14ac:dyDescent="0.25">
      <c r="A12" s="13" t="s">
        <v>69</v>
      </c>
      <c r="B12" s="73">
        <f>MIN(B6,B7)</f>
        <v>0</v>
      </c>
      <c r="C12" s="74"/>
      <c r="F12" s="14"/>
    </row>
    <row r="13" spans="1:6" x14ac:dyDescent="0.25">
      <c r="A13" s="30" t="s">
        <v>30</v>
      </c>
      <c r="B13" s="75"/>
      <c r="C13" s="75"/>
      <c r="F13" s="14"/>
    </row>
    <row r="14" spans="1:6" x14ac:dyDescent="0.25">
      <c r="A14" s="30" t="s">
        <v>70</v>
      </c>
      <c r="B14" s="76">
        <v>0</v>
      </c>
      <c r="C14" s="76"/>
      <c r="F14" s="14"/>
    </row>
    <row r="15" spans="1:6" x14ac:dyDescent="0.25">
      <c r="A15" s="33" t="s">
        <v>71</v>
      </c>
      <c r="B15" s="71">
        <f>IFERROR(B11*(VLOOKUP(B9,E10:F15,2,0)),16666)</f>
        <v>16666</v>
      </c>
      <c r="C15" s="72"/>
    </row>
    <row r="16" spans="1:6" ht="180" customHeight="1" x14ac:dyDescent="0.25">
      <c r="A16" s="29" t="s">
        <v>72</v>
      </c>
      <c r="B16" s="91"/>
      <c r="C16" s="66"/>
    </row>
    <row r="17" spans="1:3" ht="90" x14ac:dyDescent="0.25">
      <c r="A17" s="29" t="s">
        <v>73</v>
      </c>
      <c r="B17" s="92"/>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75</v>
      </c>
      <c r="B1" s="53"/>
      <c r="C1" s="53"/>
    </row>
    <row r="2" spans="1:3" x14ac:dyDescent="0.25">
      <c r="A2" s="12" t="s">
        <v>22</v>
      </c>
      <c r="B2" s="46">
        <f>'GENERALES NOTA 321'!B2:C2</f>
        <v>104431206</v>
      </c>
      <c r="C2" s="47"/>
    </row>
    <row r="3" spans="1:3" x14ac:dyDescent="0.25">
      <c r="A3" s="26" t="s">
        <v>5</v>
      </c>
      <c r="B3" s="46" t="str">
        <f>'GENERALES NOTA 322'!B2:C2</f>
        <v>PRF 799-2021</v>
      </c>
      <c r="C3" s="47"/>
    </row>
    <row r="4" spans="1:3" s="2" customFormat="1" x14ac:dyDescent="0.25">
      <c r="A4" s="5" t="s">
        <v>6</v>
      </c>
      <c r="B4" s="37" t="str">
        <f>'GENERALES NOTA 322'!B3:C3</f>
        <v>CONTRALORÍA GENERAL DE RISARALDA</v>
      </c>
      <c r="C4" s="37"/>
    </row>
    <row r="5" spans="1:3" s="2" customFormat="1" x14ac:dyDescent="0.25">
      <c r="A5" s="5" t="s">
        <v>9</v>
      </c>
      <c r="B5" s="46" t="str">
        <f>'IMPUTACIÓN- GENERALES NOTA 324 '!B5:C5</f>
        <v>AGUAS Y ASEO DE RISARALDA S.A. E.S.P.</v>
      </c>
      <c r="C5" s="47"/>
    </row>
    <row r="6" spans="1:3" s="2" customFormat="1" x14ac:dyDescent="0.25">
      <c r="A6" s="5" t="s">
        <v>10</v>
      </c>
      <c r="B6" s="37">
        <f>'GENERALES NOTA 322'!B7:C7</f>
        <v>67151718</v>
      </c>
      <c r="C6" s="37"/>
    </row>
    <row r="7" spans="1:3" s="2" customFormat="1" x14ac:dyDescent="0.25">
      <c r="A7" s="5" t="s">
        <v>11</v>
      </c>
      <c r="B7" s="37" t="str">
        <f>'GENERALES NOTA 322'!B8:C8</f>
        <v>SEGUROS DEL ESTADO, ALLIANZ SEGUROS S.A., AXA COLPATRIA, ASEGURADORA SOLIDARIA DE COLOMBIA E.C.</v>
      </c>
      <c r="C7" s="37"/>
    </row>
    <row r="8" spans="1:3" x14ac:dyDescent="0.25">
      <c r="A8" s="13" t="s">
        <v>64</v>
      </c>
      <c r="B8" s="38"/>
      <c r="C8" s="39"/>
    </row>
    <row r="9" spans="1:3" x14ac:dyDescent="0.25">
      <c r="A9" s="13" t="s">
        <v>68</v>
      </c>
      <c r="B9" s="84"/>
      <c r="C9" s="84"/>
    </row>
    <row r="10" spans="1:3" x14ac:dyDescent="0.25">
      <c r="A10" s="13" t="s">
        <v>76</v>
      </c>
      <c r="B10" s="84"/>
      <c r="C10" s="84"/>
    </row>
    <row r="11" spans="1:3" ht="45" x14ac:dyDescent="0.25">
      <c r="A11" s="5" t="s">
        <v>77</v>
      </c>
      <c r="B11" s="37"/>
      <c r="C11" s="37"/>
    </row>
    <row r="12" spans="1:3" ht="45" x14ac:dyDescent="0.25">
      <c r="A12" s="5" t="s">
        <v>78</v>
      </c>
      <c r="B12" s="37"/>
      <c r="C12" s="37"/>
    </row>
    <row r="13" spans="1:3" x14ac:dyDescent="0.25">
      <c r="A13" s="5" t="s">
        <v>79</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80</v>
      </c>
      <c r="N2" t="s">
        <v>74</v>
      </c>
    </row>
    <row r="3" spans="2:14" ht="15" customHeight="1" thickTop="1" thickBot="1" x14ac:dyDescent="0.3">
      <c r="B3" s="85" t="s">
        <v>81</v>
      </c>
      <c r="C3" s="85"/>
      <c r="I3" t="s">
        <v>65</v>
      </c>
      <c r="N3" t="s">
        <v>65</v>
      </c>
    </row>
    <row r="4" spans="2:14" ht="15" customHeight="1" thickTop="1" thickBot="1" x14ac:dyDescent="0.3">
      <c r="B4" s="18" t="s">
        <v>82</v>
      </c>
      <c r="C4" s="19"/>
      <c r="I4" t="s">
        <v>83</v>
      </c>
      <c r="N4" t="s">
        <v>67</v>
      </c>
    </row>
    <row r="5" spans="2:14" ht="15" customHeight="1" thickTop="1" thickBot="1" x14ac:dyDescent="0.3">
      <c r="B5" s="18" t="s">
        <v>84</v>
      </c>
      <c r="C5" s="19"/>
    </row>
    <row r="6" spans="2:14" ht="15" customHeight="1" thickTop="1" thickBot="1" x14ac:dyDescent="0.3">
      <c r="B6" s="18" t="s">
        <v>85</v>
      </c>
      <c r="C6" s="19"/>
    </row>
    <row r="7" spans="2:14" ht="46.5" thickTop="1" thickBot="1" x14ac:dyDescent="0.3">
      <c r="B7" s="18" t="s">
        <v>86</v>
      </c>
      <c r="C7" s="20"/>
    </row>
    <row r="8" spans="2:14" ht="31.5" thickTop="1" thickBot="1" x14ac:dyDescent="0.3">
      <c r="B8" s="18" t="s">
        <v>87</v>
      </c>
      <c r="C8" s="19"/>
    </row>
    <row r="9" spans="2:14" ht="46.5" thickTop="1" thickBot="1" x14ac:dyDescent="0.3">
      <c r="B9" s="18" t="s">
        <v>88</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2024-11-12T23:14:53Z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