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https://d.docs.live.net/797b7d5769ccda3b/Escritorio/GHA/PROCESOS JUDICIALES/ALLIANZ/ENITH/"/>
    </mc:Choice>
  </mc:AlternateContent>
  <xr:revisionPtr revIDLastSave="0" documentId="8_{747746DA-3845-48F7-8AC8-4F748FCB20AA}" xr6:coauthVersionLast="47" xr6:coauthVersionMax="47" xr10:uidLastSave="{00000000-0000-0000-0000-000000000000}"/>
  <bookViews>
    <workbookView xWindow="-120" yWindow="-120" windowWidth="20730" windowHeight="110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15" i="5"/>
  <c r="B8" i="11" s="1"/>
  <c r="B4" i="10"/>
  <c r="B5" i="10"/>
  <c r="B6" i="10"/>
  <c r="B3" i="10"/>
</calcChain>
</file>

<file path=xl/sharedStrings.xml><?xml version="1.0" encoding="utf-8"?>
<sst xmlns="http://schemas.openxmlformats.org/spreadsheetml/2006/main" count="194" uniqueCount="154">
  <si>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</si>
  <si>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</si>
  <si>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</si>
  <si>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</si>
  <si>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</si>
  <si>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</si>
  <si>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</si>
  <si>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</si>
  <si>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</si>
  <si>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</si>
  <si>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</si>
  <si>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</si>
  <si>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</si>
  <si>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</si>
  <si>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</si>
  <si>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</si>
  <si>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</si>
  <si>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</si>
  <si>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</si>
  <si>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</si>
  <si>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</si>
  <si>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</si>
  <si>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</si>
  <si>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</si>
  <si>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</si>
  <si>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</si>
  <si>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</si>
  <si>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</si>
  <si>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</si>
  <si>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</si>
  <si>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</si>
  <si>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</si>
  <si>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</si>
  <si>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</si>
  <si>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</si>
  <si>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</si>
  <si>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</si>
  <si>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</si>
  <si>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</si>
  <si>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</si>
  <si>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</si>
  <si>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</si>
  <si>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</si>
  <si>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</si>
  <si>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</si>
  <si>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</si>
  <si>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</si>
  <si>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</si>
  <si>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</si>
  <si>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</si>
  <si>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</si>
  <si>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</si>
  <si>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</si>
  <si>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</si>
  <si>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</si>
  <si>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</si>
  <si>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</si>
  <si>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</si>
  <si>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</si>
  <si>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</si>
  <si>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</si>
  <si>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</si>
  <si>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</si>
  <si>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</si>
  <si>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</si>
  <si>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</si>
  <si>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</si>
  <si>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</si>
  <si>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</si>
  <si>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</si>
  <si>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</si>
  <si>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</si>
  <si>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</si>
  <si>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</si>
  <si>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</si>
  <si>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</si>
  <si>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</si>
  <si>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</si>
  <si>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</si>
  <si>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</si>
  <si>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</si>
  <si>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</si>
  <si>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</si>
  <si>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</si>
  <si>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</si>
  <si>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</si>
  <si>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</si>
  <si>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</si>
  <si>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</si>
  <si>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</si>
  <si>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</si>
  <si>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</si>
  <si>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</si>
  <si>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</si>
  <si>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</si>
  <si>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</si>
  <si>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</si>
  <si>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</si>
  <si>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</si>
  <si>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</si>
  <si>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</si>
  <si>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</si>
  <si>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</si>
  <si>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</si>
  <si>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</si>
  <si>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</si>
  <si>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</si>
  <si>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</si>
  <si>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</si>
  <si>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</si>
  <si>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</si>
  <si>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</si>
  <si>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</si>
  <si>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</si>
  <si>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</si>
  <si>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</si>
  <si>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</si>
  <si>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</si>
  <si>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</si>
  <si>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</si>
  <si>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</si>
  <si>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</si>
  <si>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</si>
  <si>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</si>
  <si>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</si>
  <si>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</si>
  <si>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</si>
  <si>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</si>
  <si>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</si>
  <si>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</si>
  <si>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</si>
  <si>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</si>
  <si>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</si>
  <si>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</si>
  <si>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</si>
  <si>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</si>
  <si>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</si>
  <si>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18001333300320200040100</t>
  </si>
  <si>
    <t xml:space="preserve">JUZGADO TERCERO ADMINISTRATIVO DEL CIRCUITO DE FLORENCIA </t>
  </si>
  <si>
    <t>MARTÍN HERNÁNDEZ AVILA</t>
  </si>
  <si>
    <t>15 DE JUNIO DE 2018</t>
  </si>
  <si>
    <t>12 DE JUNIO DE 2020</t>
  </si>
  <si>
    <t>21 DE SEPTIEMBRE DE 2020</t>
  </si>
  <si>
    <t>ESE SORTERESA ADELE - ASMET SALUD EPS SAS -CLÍNICA MEDILASER</t>
  </si>
  <si>
    <t>RESPONSABILIDAD CIVIL PROFESIONAL</t>
  </si>
  <si>
    <t xml:space="preserve">1. El día 12 de junio de 2018, el señor MARTÍN HERNÁNDEZ AVILA ingresó al servicio de urgencias de la ESE SOR TERESA DE ADELE con síntomas de ahogo, asfixia, desgano y cansancio, por lo que se sospechó falla cardiaca con síndrome coronario, remitiéndose a la CLÍNICA MEDILASER al ser necesario el nivel 3 de atención hospitalaria, sin embargo, aducen los demandantes, que no se realizaron los exámenes paraclínicos de rigor; 2. Ese mismo día ingresó al servicio de urgencias de la CLÍNICA MEDILASER, en donde se le realizaron paraclínicos y un TAC de tórax que reportó derrame pericárdico amplio, síndrome intersticial, edema pulmonar cardiogénico, evidenciándose una falla orgánica múltiple; 3. Debido a lo anterior, se solicitó valoración por cardiología y fue valorado por nefrlogía antes de su traslado a UCI; 4. Se le realizó un drenaje pericárdico y los paraclínicos arrojaron como resultado una acidosis metabólica severa, sin embargo, el paciente presentó múltiples paros cardiacos, falleciendo el 15 de junio de 2018. </t>
  </si>
  <si>
    <t>Daño a la vida en relación (daño a la salud)</t>
  </si>
  <si>
    <t xml:space="preserve">ENITH MOTTA MURCIA (COMPAÑERA PERMANENTE), JOHAN FABIAN HERNÁNDEZ MOTTA (HIJO), MARLON ANDRÉS HERNÁNDEZ MOTTA (HIJA), LEIDY LORENA HERNANDEZ MOTTA (HIJA), WILPER ALFONSO VERGARA ÁVILA (HERMANO), HUMERTO VERGARA ÁVILA (HERMANO), NANCY HERNÁNDEZ AVILA (HERMANA), JULIÁN VERGARA ÁVILA (HERMANO), GLORIA ISABEL VERGARA ÁVILA (HERMANA). </t>
  </si>
  <si>
    <t>CLÍNICA MEDILASER SAS</t>
  </si>
  <si>
    <t>860.026.182-5</t>
  </si>
  <si>
    <t>022208483/0</t>
  </si>
  <si>
    <t>15 de noviembre de 2022</t>
  </si>
  <si>
    <t>4 de diciembre de 2023</t>
  </si>
  <si>
    <t>19 de enero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</si>
</sst>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90" zoomScaleNormal="90" workbookViewId="0">
      <selection activeCell="A29" sqref="A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8" t="s">
        <v>41</v>
      </c>
      <c r="B1" s="38"/>
      <c r="C1" s="38"/>
    </row>
    <row r="2" spans="1:3" x14ac:dyDescent="0.25">
      <c r="A2" s="5" t="s">
        <v>11</v>
      </c>
      <c r="B2" s="40" t="s">
        <v>137</v>
      </c>
      <c r="C2" s="41"/>
    </row>
    <row r="3" spans="1:3" x14ac:dyDescent="0.25">
      <c r="A3" s="5" t="s">
        <v>0</v>
      </c>
      <c r="B3" s="42" t="s">
        <v>138</v>
      </c>
      <c r="C3" s="43"/>
    </row>
    <row r="4" spans="1:3" ht="20.25" customHeight="1" x14ac:dyDescent="0.25">
      <c r="A4" s="5" t="s">
        <v>109</v>
      </c>
      <c r="B4" s="42" t="s">
        <v>143</v>
      </c>
      <c r="C4" s="43"/>
    </row>
    <row r="5" spans="1:3" ht="60" customHeight="1" x14ac:dyDescent="0.25">
      <c r="A5" s="5" t="s">
        <v>1</v>
      </c>
      <c r="B5" s="42" t="s">
        <v>147</v>
      </c>
      <c r="C5" s="43"/>
    </row>
    <row r="6" spans="1:3" x14ac:dyDescent="0.25">
      <c r="A6" s="5" t="s">
        <v>110</v>
      </c>
      <c r="B6" s="39" t="s">
        <v>134</v>
      </c>
      <c r="C6" s="39"/>
    </row>
    <row r="7" spans="1:3" x14ac:dyDescent="0.25">
      <c r="A7" s="5" t="s">
        <v>2</v>
      </c>
      <c r="B7" s="39" t="s">
        <v>139</v>
      </c>
      <c r="C7" s="39"/>
    </row>
    <row r="8" spans="1:3" x14ac:dyDescent="0.25">
      <c r="A8" s="5" t="s">
        <v>3</v>
      </c>
      <c r="B8" s="35" t="s">
        <v>140</v>
      </c>
      <c r="C8" s="35"/>
    </row>
    <row r="9" spans="1:3" x14ac:dyDescent="0.25">
      <c r="A9" s="5" t="s">
        <v>4</v>
      </c>
      <c r="B9" s="35" t="s">
        <v>141</v>
      </c>
      <c r="C9" s="35"/>
    </row>
    <row r="10" spans="1:3" x14ac:dyDescent="0.25">
      <c r="A10" s="5" t="s">
        <v>5</v>
      </c>
      <c r="B10" s="35" t="s">
        <v>142</v>
      </c>
      <c r="C10" s="35"/>
    </row>
    <row r="11" spans="1:3" ht="23.25" customHeight="1" x14ac:dyDescent="0.25">
      <c r="A11" s="5" t="s">
        <v>27</v>
      </c>
      <c r="B11" s="36" t="s">
        <v>144</v>
      </c>
      <c r="C11" s="37"/>
    </row>
    <row r="12" spans="1:3" ht="20.25" customHeight="1" x14ac:dyDescent="0.25">
      <c r="A12" s="45" t="s">
        <v>120</v>
      </c>
      <c r="B12" s="39" t="s">
        <v>145</v>
      </c>
      <c r="C12" s="39"/>
    </row>
    <row r="13" spans="1:3" ht="37.5" customHeight="1" x14ac:dyDescent="0.25">
      <c r="A13" s="45"/>
      <c r="B13" s="39"/>
      <c r="C13" s="39"/>
    </row>
    <row r="14" spans="1:3" ht="94.5" customHeight="1" x14ac:dyDescent="0.25">
      <c r="A14" s="45"/>
      <c r="B14" s="39"/>
      <c r="C14" s="39"/>
    </row>
    <row r="15" spans="1:3" ht="30" x14ac:dyDescent="0.25">
      <c r="A15" s="5" t="s">
        <v>46</v>
      </c>
      <c r="B15" s="48">
        <f>SUM(C17,C18,C20,C21,C23)</f>
        <v>1609367559</v>
      </c>
      <c r="C15" s="49"/>
    </row>
    <row r="16" spans="1:3" ht="33.75" customHeight="1" x14ac:dyDescent="0.25">
      <c r="A16" s="50" t="s">
        <v>47</v>
      </c>
      <c r="B16" s="51" t="s">
        <v>48</v>
      </c>
      <c r="C16" s="51"/>
    </row>
    <row r="17" spans="1:3" ht="24" customHeight="1" x14ac:dyDescent="0.25">
      <c r="A17" s="50"/>
      <c r="B17" s="11" t="s">
        <v>49</v>
      </c>
      <c r="C17" s="6">
        <v>217367559</v>
      </c>
    </row>
    <row r="18" spans="1:3" ht="24" customHeight="1" x14ac:dyDescent="0.25">
      <c r="A18" s="50"/>
      <c r="B18" s="11" t="s">
        <v>50</v>
      </c>
      <c r="C18" s="6"/>
    </row>
    <row r="19" spans="1:3" x14ac:dyDescent="0.25">
      <c r="A19" s="50"/>
      <c r="B19" s="52" t="s">
        <v>51</v>
      </c>
      <c r="C19" s="53"/>
    </row>
    <row r="20" spans="1:3" x14ac:dyDescent="0.25">
      <c r="A20" s="50"/>
      <c r="B20" s="11" t="s">
        <v>112</v>
      </c>
      <c r="C20" s="6">
        <v>696000000</v>
      </c>
    </row>
    <row r="21" spans="1:3" x14ac:dyDescent="0.25">
      <c r="A21" s="50"/>
      <c r="B21" s="11" t="s">
        <v>146</v>
      </c>
      <c r="C21" s="6">
        <v>696000000</v>
      </c>
    </row>
    <row r="22" spans="1:3" x14ac:dyDescent="0.25">
      <c r="A22" s="50"/>
      <c r="B22" s="52" t="s">
        <v>108</v>
      </c>
      <c r="C22" s="53"/>
    </row>
    <row r="23" spans="1:3" x14ac:dyDescent="0.25">
      <c r="A23" s="50"/>
      <c r="B23" s="11"/>
      <c r="C23" s="16"/>
    </row>
    <row r="24" spans="1:3" x14ac:dyDescent="0.25">
      <c r="A24" s="5" t="s">
        <v>6</v>
      </c>
      <c r="B24" s="39" t="s">
        <v>148</v>
      </c>
      <c r="C24" s="39"/>
    </row>
    <row r="25" spans="1:3" x14ac:dyDescent="0.25">
      <c r="A25" s="5" t="s">
        <v>7</v>
      </c>
      <c r="B25" s="39" t="s">
        <v>149</v>
      </c>
      <c r="C25" s="39"/>
    </row>
    <row r="26" spans="1:3" x14ac:dyDescent="0.25">
      <c r="A26" s="5" t="s">
        <v>8</v>
      </c>
      <c r="B26" s="39" t="s">
        <v>150</v>
      </c>
      <c r="C26" s="39"/>
    </row>
    <row r="27" spans="1:3" x14ac:dyDescent="0.25">
      <c r="A27" s="5" t="s">
        <v>42</v>
      </c>
      <c r="B27" s="46" t="s">
        <v>151</v>
      </c>
      <c r="C27" s="47"/>
    </row>
    <row r="28" spans="1:3" x14ac:dyDescent="0.25">
      <c r="A28" s="5" t="s">
        <v>9</v>
      </c>
      <c r="B28" s="44" t="s">
        <v>152</v>
      </c>
      <c r="C28" s="44"/>
    </row>
    <row r="29" spans="1:3" x14ac:dyDescent="0.25">
      <c r="A29" s="5" t="s">
        <v>10</v>
      </c>
      <c r="B29" s="39" t="s">
        <v>153</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4" t="s">
        <v>40</v>
      </c>
      <c r="B1" s="54"/>
      <c r="C1" s="54"/>
    </row>
    <row r="2" spans="1:3" x14ac:dyDescent="0.25">
      <c r="A2" s="13" t="s">
        <v>25</v>
      </c>
      <c r="B2" s="55" t="s">
        <v>135</v>
      </c>
      <c r="C2" s="56"/>
    </row>
    <row r="3" spans="1:3" x14ac:dyDescent="0.25">
      <c r="A3" s="5" t="s">
        <v>11</v>
      </c>
      <c r="B3" s="39" t="str">
        <f>'GENERALES NOTA 322'!B2:C2</f>
        <v>18001333300320200040100</v>
      </c>
      <c r="C3" s="39"/>
    </row>
    <row r="4" spans="1:3" x14ac:dyDescent="0.25">
      <c r="A4" s="5" t="s">
        <v>0</v>
      </c>
      <c r="B4" s="39" t="str">
        <f>'GENERALES NOTA 322'!B3:C3</f>
        <v xml:space="preserve">JUZGADO TERCERO ADMINISTRATIVO DEL CIRCUITO DE FLORENCIA </v>
      </c>
      <c r="C4" s="39"/>
    </row>
    <row r="5" spans="1:3" x14ac:dyDescent="0.25">
      <c r="A5" s="5" t="s">
        <v>109</v>
      </c>
      <c r="B5" s="39" t="str">
        <f>'GENERALES NOTA 322'!B4:C4</f>
        <v>ESE SORTERESA ADELE - ASMET SALUD EPS SAS -CLÍNICA MEDILASER</v>
      </c>
      <c r="C5" s="39"/>
    </row>
    <row r="6" spans="1:3" x14ac:dyDescent="0.25">
      <c r="A6" s="5" t="s">
        <v>1</v>
      </c>
      <c r="B6" s="39" t="str">
        <f>'GENERALES NOTA 322'!B5:C5</f>
        <v xml:space="preserve">ENITH MOTTA MURCIA (COMPAÑERA PERMANENTE), JOHAN FABIAN HERNÁNDEZ MOTTA (HIJO), MARLON ANDRÉS HERNÁNDEZ MOTTA (HIJA), LEIDY LORENA HERNANDEZ MOTTA (HIJA), WILPER ALFONSO VERGARA ÁVILA (HERMANO), HUMERTO VERGARA ÁVILA (HERMANO), NANCY HERNÁNDEZ AVILA (HERMANA), JULIÁN VERGARA ÁVILA (HERMANO), GLORIA ISABEL VERGARA ÁVILA (HERMANA). </v>
      </c>
      <c r="C6" s="39"/>
    </row>
    <row r="7" spans="1:3" x14ac:dyDescent="0.25">
      <c r="A7" s="5" t="s">
        <v>110</v>
      </c>
      <c r="B7" s="39" t="str">
        <f>'GENERALES NOTA 322'!B6:C6</f>
        <v>LLAMADA EN GARANTIA</v>
      </c>
      <c r="C7" s="39"/>
    </row>
    <row r="8" spans="1:3" x14ac:dyDescent="0.25">
      <c r="A8" s="13" t="s">
        <v>26</v>
      </c>
      <c r="B8" s="39"/>
      <c r="C8" s="39"/>
    </row>
    <row r="9" spans="1:3" x14ac:dyDescent="0.25">
      <c r="A9" s="13" t="s">
        <v>27</v>
      </c>
      <c r="B9" s="39"/>
      <c r="C9" s="39"/>
    </row>
    <row r="10" spans="1:3" x14ac:dyDescent="0.25">
      <c r="A10" s="13" t="s">
        <v>77</v>
      </c>
      <c r="B10" s="55"/>
      <c r="C10" s="57"/>
    </row>
    <row r="11" spans="1:3" x14ac:dyDescent="0.25">
      <c r="A11" s="13" t="s">
        <v>116</v>
      </c>
      <c r="B11" s="55"/>
      <c r="C11" s="56"/>
    </row>
    <row r="12" spans="1:3" x14ac:dyDescent="0.25">
      <c r="A12" s="13" t="s">
        <v>60</v>
      </c>
      <c r="B12" s="42"/>
      <c r="C12" s="43"/>
    </row>
    <row r="13" spans="1:3" x14ac:dyDescent="0.25">
      <c r="A13" s="13" t="s">
        <v>28</v>
      </c>
      <c r="B13" s="39"/>
      <c r="C13" s="39"/>
    </row>
    <row r="14" spans="1:3" x14ac:dyDescent="0.25">
      <c r="A14" s="13" t="s">
        <v>29</v>
      </c>
      <c r="B14" s="39"/>
      <c r="C14" s="39"/>
    </row>
    <row r="15" spans="1:3" x14ac:dyDescent="0.25">
      <c r="A15" s="13" t="s">
        <v>30</v>
      </c>
      <c r="B15" s="39"/>
      <c r="C15" s="39"/>
    </row>
    <row r="16" spans="1:3" x14ac:dyDescent="0.25">
      <c r="A16" s="58" t="s">
        <v>31</v>
      </c>
      <c r="B16" s="39"/>
      <c r="C16" s="39"/>
    </row>
    <row r="17" spans="1:3" x14ac:dyDescent="0.25">
      <c r="A17" s="59"/>
      <c r="B17" s="9" t="s">
        <v>39</v>
      </c>
      <c r="C17" s="10" t="s">
        <v>15</v>
      </c>
    </row>
    <row r="18" spans="1:3" x14ac:dyDescent="0.25">
      <c r="A18" s="59"/>
      <c r="B18" s="11"/>
      <c r="C18" s="11"/>
    </row>
    <row r="19" spans="1:3" x14ac:dyDescent="0.25">
      <c r="A19" s="59"/>
      <c r="B19" s="11"/>
      <c r="C19" s="11"/>
    </row>
    <row r="20" spans="1:3" x14ac:dyDescent="0.25">
      <c r="A20" s="59"/>
      <c r="B20" s="11"/>
      <c r="C20" s="11"/>
    </row>
    <row r="21" spans="1:3" x14ac:dyDescent="0.25">
      <c r="A21" s="13" t="s">
        <v>24</v>
      </c>
      <c r="B21" s="39"/>
      <c r="C21" s="39"/>
    </row>
    <row r="22" spans="1:3" x14ac:dyDescent="0.25">
      <c r="A22" s="13" t="s">
        <v>61</v>
      </c>
      <c r="B22" s="42"/>
      <c r="C22" s="43"/>
    </row>
    <row r="23" spans="1:3" x14ac:dyDescent="0.25">
      <c r="A23" s="13" t="s">
        <v>16</v>
      </c>
      <c r="B23" s="39"/>
      <c r="C23" s="39"/>
    </row>
    <row r="24" spans="1:3" x14ac:dyDescent="0.25">
      <c r="A24" s="13" t="s">
        <v>75</v>
      </c>
      <c r="B24" s="39"/>
      <c r="C24" s="39"/>
    </row>
    <row r="25" spans="1:3" x14ac:dyDescent="0.25">
      <c r="A25" s="13" t="s">
        <v>38</v>
      </c>
      <c r="B25" s="39"/>
      <c r="C25" s="39"/>
    </row>
    <row r="26" spans="1:3" x14ac:dyDescent="0.25">
      <c r="A26" s="12" t="s">
        <v>76</v>
      </c>
      <c r="B26" s="39"/>
      <c r="C26" s="39"/>
    </row>
    <row r="27" spans="1:3" x14ac:dyDescent="0.25">
      <c r="A27" s="60" t="s">
        <v>64</v>
      </c>
      <c r="B27" s="60"/>
      <c r="C27" s="60"/>
    </row>
    <row r="28" spans="1:3" ht="14.45" customHeight="1" x14ac:dyDescent="0.25">
      <c r="A28" s="61" t="s">
        <v>37</v>
      </c>
      <c r="B28" s="62"/>
      <c r="C28" s="31"/>
    </row>
    <row r="29" spans="1:3" ht="14.45" customHeight="1" x14ac:dyDescent="0.25">
      <c r="A29" s="63" t="s">
        <v>36</v>
      </c>
      <c r="B29" s="64"/>
      <c r="C29" s="31"/>
    </row>
    <row r="30" spans="1:3" ht="14.45" customHeight="1" x14ac:dyDescent="0.25">
      <c r="A30" s="63" t="s">
        <v>35</v>
      </c>
      <c r="B30" s="64"/>
      <c r="C30" s="32"/>
    </row>
    <row r="31" spans="1:3" ht="14.45" customHeight="1" x14ac:dyDescent="0.25">
      <c r="A31" s="63" t="s">
        <v>13</v>
      </c>
      <c r="B31" s="64"/>
      <c r="C31" s="31"/>
    </row>
    <row r="32" spans="1:3" x14ac:dyDescent="0.25">
      <c r="A32" s="63" t="s">
        <v>14</v>
      </c>
      <c r="B32" s="64"/>
      <c r="C32" s="31"/>
    </row>
    <row r="33" spans="1:3" ht="14.45" customHeight="1" x14ac:dyDescent="0.25">
      <c r="A33" s="63" t="s">
        <v>34</v>
      </c>
      <c r="B33" s="64"/>
      <c r="C33" s="31"/>
    </row>
    <row r="34" spans="1:3" ht="14.45" customHeight="1" x14ac:dyDescent="0.25">
      <c r="A34" s="63" t="s">
        <v>94</v>
      </c>
      <c r="B34" s="64"/>
      <c r="C34" s="33"/>
    </row>
    <row r="35" spans="1:3" x14ac:dyDescent="0.25">
      <c r="A35" s="61" t="s">
        <v>106</v>
      </c>
      <c r="B35" s="62"/>
      <c r="C35" s="34"/>
    </row>
    <row r="36" spans="1:3" x14ac:dyDescent="0.25">
      <c r="A36" s="66" t="s">
        <v>88</v>
      </c>
      <c r="B36" s="66"/>
      <c r="C36" s="66"/>
    </row>
    <row r="37" spans="1:3" x14ac:dyDescent="0.25">
      <c r="A37" s="65" t="s">
        <v>89</v>
      </c>
      <c r="B37" s="65"/>
      <c r="C37" s="11"/>
    </row>
    <row r="38" spans="1:3" x14ac:dyDescent="0.25">
      <c r="A38" s="65" t="s">
        <v>90</v>
      </c>
      <c r="B38" s="65"/>
      <c r="C38" s="11"/>
    </row>
    <row r="39" spans="1:3" x14ac:dyDescent="0.25">
      <c r="A39" s="65" t="s">
        <v>91</v>
      </c>
      <c r="B39" s="65"/>
      <c r="C39" s="11"/>
    </row>
    <row r="40" spans="1:3" x14ac:dyDescent="0.25">
      <c r="A40" s="65" t="s">
        <v>92</v>
      </c>
      <c r="B40" s="65"/>
      <c r="C40" s="11"/>
    </row>
    <row r="41" spans="1:3" x14ac:dyDescent="0.25">
      <c r="A41" s="65" t="s">
        <v>93</v>
      </c>
      <c r="B41" s="65"/>
      <c r="C41" s="11"/>
    </row>
    <row r="42" spans="1:3" x14ac:dyDescent="0.25">
      <c r="A42" s="65" t="s">
        <v>95</v>
      </c>
      <c r="B42" s="65"/>
      <c r="C42" s="11"/>
    </row>
    <row r="43" spans="1:3" x14ac:dyDescent="0.25">
      <c r="A43" s="65" t="s">
        <v>96</v>
      </c>
      <c r="B43" s="65"/>
      <c r="C43" s="11"/>
    </row>
    <row r="44" spans="1:3" x14ac:dyDescent="0.25">
      <c r="A44" s="65" t="s">
        <v>97</v>
      </c>
      <c r="B44" s="65"/>
      <c r="C44" s="11"/>
    </row>
    <row r="45" spans="1:3" x14ac:dyDescent="0.25">
      <c r="A45" s="65" t="s">
        <v>98</v>
      </c>
      <c r="B45" s="65"/>
      <c r="C45" s="11"/>
    </row>
    <row r="46" spans="1:3" x14ac:dyDescent="0.25">
      <c r="A46" s="65" t="s">
        <v>99</v>
      </c>
      <c r="B46" s="65"/>
      <c r="C46" s="11"/>
    </row>
    <row r="47" spans="1:3" x14ac:dyDescent="0.25">
      <c r="A47" s="65" t="s">
        <v>100</v>
      </c>
      <c r="B47" s="65"/>
      <c r="C47" s="11"/>
    </row>
    <row r="48" spans="1:3" x14ac:dyDescent="0.25">
      <c r="A48" s="65" t="s">
        <v>101</v>
      </c>
      <c r="B48" s="65"/>
      <c r="C48" s="11"/>
    </row>
    <row r="49" spans="1:3" x14ac:dyDescent="0.25">
      <c r="A49" s="65" t="s">
        <v>102</v>
      </c>
      <c r="B49" s="65"/>
      <c r="C49" s="11"/>
    </row>
    <row r="50" spans="1:3" x14ac:dyDescent="0.25">
      <c r="A50" s="65" t="s">
        <v>103</v>
      </c>
      <c r="B50" s="65"/>
      <c r="C50" s="11"/>
    </row>
    <row r="51" spans="1:3" x14ac:dyDescent="0.25">
      <c r="A51" s="65" t="s">
        <v>104</v>
      </c>
      <c r="B51" s="65"/>
      <c r="C51" s="11"/>
    </row>
    <row r="52" spans="1:3" x14ac:dyDescent="0.25">
      <c r="A52" s="65" t="s">
        <v>105</v>
      </c>
      <c r="B52" s="65"/>
      <c r="C52" s="11"/>
    </row>
    <row r="53" spans="1:3" x14ac:dyDescent="0.25">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4" t="s">
        <v>43</v>
      </c>
      <c r="B1" s="54"/>
      <c r="C1" s="54"/>
    </row>
    <row r="2" spans="1:6" x14ac:dyDescent="0.25">
      <c r="A2" s="20" t="s">
        <v>25</v>
      </c>
      <c r="B2" s="84" t="str">
        <f>'[2]AUTOS NOTA 321'!B2:C2</f>
        <v xml:space="preserve">SINIESTRO   LEGIS </v>
      </c>
      <c r="C2" s="85"/>
    </row>
    <row r="3" spans="1:6" x14ac:dyDescent="0.25">
      <c r="A3" s="21" t="s">
        <v>11</v>
      </c>
      <c r="B3" s="86" t="str">
        <f>'GENERALES NOTA 322'!B2:C2</f>
        <v>18001333300320200040100</v>
      </c>
      <c r="C3" s="86"/>
    </row>
    <row r="4" spans="1:6" x14ac:dyDescent="0.25">
      <c r="A4" s="21" t="s">
        <v>0</v>
      </c>
      <c r="B4" s="86" t="str">
        <f>'GENERALES NOTA 322'!B3:C3</f>
        <v xml:space="preserve">JUZGADO TERCERO ADMINISTRATIVO DEL CIRCUITO DE FLORENCIA </v>
      </c>
      <c r="C4" s="86"/>
    </row>
    <row r="5" spans="1:6" x14ac:dyDescent="0.25">
      <c r="A5" s="21" t="s">
        <v>109</v>
      </c>
      <c r="B5" s="86" t="str">
        <f>'GENERALES NOTA 322'!B4:C4</f>
        <v>ESE SORTERESA ADELE - ASMET SALUD EPS SAS -CLÍNICA MEDILASER</v>
      </c>
      <c r="C5" s="86"/>
    </row>
    <row r="6" spans="1:6" ht="14.45" customHeight="1" x14ac:dyDescent="0.25">
      <c r="A6" s="21" t="s">
        <v>1</v>
      </c>
      <c r="B6" s="86" t="str">
        <f>'GENERALES NOTA 322'!B5:C5</f>
        <v xml:space="preserve">ENITH MOTTA MURCIA (COMPAÑERA PERMANENTE), JOHAN FABIAN HERNÁNDEZ MOTTA (HIJO), MARLON ANDRÉS HERNÁNDEZ MOTTA (HIJA), LEIDY LORENA HERNANDEZ MOTTA (HIJA), WILPER ALFONSO VERGARA ÁVILA (HERMANO), HUMERTO VERGARA ÁVILA (HERMANO), NANCY HERNÁNDEZ AVILA (HERMANA), JULIÁN VERGARA ÁVILA (HERMANO), GLORIA ISABEL VERGARA ÁVILA (HERMANA). </v>
      </c>
      <c r="C6" s="86"/>
    </row>
    <row r="7" spans="1:6" x14ac:dyDescent="0.25">
      <c r="A7" s="21" t="s">
        <v>110</v>
      </c>
      <c r="B7" s="86" t="str">
        <f>'GENERALES NOTA 322'!B6:C6</f>
        <v>LLAMADA EN GARANTIA</v>
      </c>
      <c r="C7" s="86"/>
    </row>
    <row r="8" spans="1:6" ht="30" x14ac:dyDescent="0.25">
      <c r="A8" s="21" t="s">
        <v>46</v>
      </c>
      <c r="B8" s="80">
        <f>'GENERALES NOTA 322'!B15:C15</f>
        <v>1609367559</v>
      </c>
      <c r="C8" s="81"/>
    </row>
    <row r="9" spans="1:6" x14ac:dyDescent="0.25">
      <c r="A9" s="87" t="s">
        <v>47</v>
      </c>
      <c r="B9" s="71" t="s">
        <v>48</v>
      </c>
      <c r="C9" s="72"/>
    </row>
    <row r="10" spans="1:6" x14ac:dyDescent="0.25">
      <c r="A10" s="87"/>
      <c r="B10" s="22" t="s">
        <v>49</v>
      </c>
      <c r="C10" s="19">
        <f>'GENERALES NOTA 322'!C17</f>
        <v>217367559</v>
      </c>
    </row>
    <row r="11" spans="1:6" x14ac:dyDescent="0.25">
      <c r="A11" s="87"/>
      <c r="B11" s="22" t="s">
        <v>50</v>
      </c>
      <c r="C11" s="19">
        <f>'GENERALES NOTA 322'!C18</f>
        <v>0</v>
      </c>
    </row>
    <row r="12" spans="1:6" x14ac:dyDescent="0.25">
      <c r="A12" s="87"/>
      <c r="B12" s="71"/>
      <c r="C12" s="72"/>
    </row>
    <row r="13" spans="1:6" x14ac:dyDescent="0.25">
      <c r="A13" s="87"/>
      <c r="B13" s="22" t="s">
        <v>112</v>
      </c>
      <c r="C13" s="24"/>
    </row>
    <row r="14" spans="1:6" x14ac:dyDescent="0.25">
      <c r="A14" s="87"/>
      <c r="B14" s="22" t="s">
        <v>113</v>
      </c>
      <c r="C14" s="24"/>
      <c r="E14" t="s">
        <v>59</v>
      </c>
      <c r="F14" s="17">
        <v>0.7</v>
      </c>
    </row>
    <row r="15" spans="1:6" x14ac:dyDescent="0.25">
      <c r="A15" s="23" t="s">
        <v>44</v>
      </c>
      <c r="B15" s="84" t="s">
        <v>128</v>
      </c>
      <c r="C15" s="85"/>
    </row>
    <row r="16" spans="1:6" ht="15" customHeight="1" x14ac:dyDescent="0.25">
      <c r="A16" s="21" t="s">
        <v>45</v>
      </c>
      <c r="B16" s="82"/>
      <c r="C16" s="83"/>
    </row>
    <row r="17" spans="1:3" ht="28.5" customHeight="1" x14ac:dyDescent="0.25">
      <c r="A17" s="14" t="s">
        <v>52</v>
      </c>
      <c r="B17" s="73">
        <f>((C19+C20+C22+C23)-C26)*C25*C27</f>
        <v>100000000</v>
      </c>
      <c r="C17" s="73"/>
    </row>
    <row r="18" spans="1:3" x14ac:dyDescent="0.25">
      <c r="A18" s="23" t="s">
        <v>53</v>
      </c>
      <c r="B18" s="74" t="s">
        <v>48</v>
      </c>
      <c r="C18" s="75"/>
    </row>
    <row r="19" spans="1:3" x14ac:dyDescent="0.25">
      <c r="A19" s="69"/>
      <c r="B19" s="22" t="s">
        <v>49</v>
      </c>
      <c r="C19" s="19">
        <v>100000000</v>
      </c>
    </row>
    <row r="20" spans="1:3" x14ac:dyDescent="0.25">
      <c r="A20" s="70"/>
      <c r="B20" s="22" t="s">
        <v>50</v>
      </c>
      <c r="C20" s="19">
        <v>0</v>
      </c>
    </row>
    <row r="21" spans="1:3" x14ac:dyDescent="0.25">
      <c r="A21" s="70"/>
      <c r="B21" s="71" t="s">
        <v>51</v>
      </c>
      <c r="C21" s="72"/>
    </row>
    <row r="22" spans="1:3" x14ac:dyDescent="0.25">
      <c r="A22" s="70"/>
      <c r="B22" s="22" t="s">
        <v>112</v>
      </c>
      <c r="C22" s="19">
        <v>0</v>
      </c>
    </row>
    <row r="23" spans="1:3" ht="45" x14ac:dyDescent="0.25">
      <c r="A23" s="70"/>
      <c r="B23" s="22" t="s">
        <v>114</v>
      </c>
      <c r="C23" s="19">
        <v>0</v>
      </c>
    </row>
    <row r="24" spans="1:3" x14ac:dyDescent="0.25">
      <c r="A24" s="70"/>
      <c r="B24" s="71" t="s">
        <v>115</v>
      </c>
      <c r="C24" s="72"/>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73">
        <f>IFERROR(B17*(VLOOKUP(B15,Hoja2!$G$1:$H$6,2,0)),16666)</f>
        <v>70000000</v>
      </c>
      <c r="C28" s="73"/>
    </row>
    <row r="29" spans="1:3" ht="30" x14ac:dyDescent="0.25">
      <c r="A29" s="21" t="s">
        <v>54</v>
      </c>
      <c r="B29" s="76"/>
      <c r="C29" s="77"/>
    </row>
    <row r="30" spans="1:3" ht="30" x14ac:dyDescent="0.25">
      <c r="A30" s="21" t="s">
        <v>55</v>
      </c>
      <c r="B30" s="78"/>
      <c r="C30" s="79"/>
    </row>
    <row r="31" spans="1:3" ht="18.75" x14ac:dyDescent="0.25">
      <c r="A31" s="29" t="s">
        <v>117</v>
      </c>
      <c r="B31" s="29"/>
      <c r="C31" s="29"/>
    </row>
    <row r="32" spans="1:3" x14ac:dyDescent="0.25">
      <c r="A32" s="30" t="s">
        <v>118</v>
      </c>
      <c r="B32" s="68"/>
      <c r="C32" s="68"/>
    </row>
    <row r="33" spans="1:3" x14ac:dyDescent="0.25">
      <c r="A33" s="30" t="s">
        <v>119</v>
      </c>
      <c r="B33" s="68"/>
      <c r="C33" s="68"/>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4" t="s">
        <v>56</v>
      </c>
      <c r="B1" s="54"/>
      <c r="C1" s="54"/>
    </row>
    <row r="2" spans="1:3" ht="17.100000000000001" customHeight="1" x14ac:dyDescent="0.25">
      <c r="A2" s="13" t="s">
        <v>25</v>
      </c>
      <c r="B2" s="55" t="str">
        <f>'[2]AUTOS NOTA 321'!B2:C2</f>
        <v xml:space="preserve">SINIESTRO   LEGIS </v>
      </c>
      <c r="C2" s="56"/>
    </row>
    <row r="3" spans="1:3" ht="15.95" customHeight="1" x14ac:dyDescent="0.25">
      <c r="A3" s="5" t="s">
        <v>11</v>
      </c>
      <c r="B3" s="39" t="str">
        <f>'GENERALES NOTA 322'!B2:C2</f>
        <v>18001333300320200040100</v>
      </c>
      <c r="C3" s="39"/>
    </row>
    <row r="4" spans="1:3" x14ac:dyDescent="0.25">
      <c r="A4" s="5" t="s">
        <v>0</v>
      </c>
      <c r="B4" s="39" t="str">
        <f>'GENERALES NOTA 322'!B3:C3</f>
        <v xml:space="preserve">JUZGADO TERCERO ADMINISTRATIVO DEL CIRCUITO DE FLORENCIA </v>
      </c>
      <c r="C4" s="39"/>
    </row>
    <row r="5" spans="1:3" ht="29.1" customHeight="1" x14ac:dyDescent="0.25">
      <c r="A5" s="5" t="s">
        <v>109</v>
      </c>
      <c r="B5" s="39" t="str">
        <f>'GENERALES NOTA 322'!B4:C4</f>
        <v>ESE SORTERESA ADELE - ASMET SALUD EPS SAS -CLÍNICA MEDILASER</v>
      </c>
      <c r="C5" s="39"/>
    </row>
    <row r="6" spans="1:3" x14ac:dyDescent="0.25">
      <c r="A6" s="5" t="s">
        <v>1</v>
      </c>
      <c r="B6" s="39" t="str">
        <f>'GENERALES NOTA 322'!B5:C5</f>
        <v xml:space="preserve">ENITH MOTTA MURCIA (COMPAÑERA PERMANENTE), JOHAN FABIAN HERNÁNDEZ MOTTA (HIJO), MARLON ANDRÉS HERNÁNDEZ MOTTA (HIJA), LEIDY LORENA HERNANDEZ MOTTA (HIJA), WILPER ALFONSO VERGARA ÁVILA (HERMANO), HUMERTO VERGARA ÁVILA (HERMANO), NANCY HERNÁNDEZ AVILA (HERMANA), JULIÁN VERGARA ÁVILA (HERMANO), GLORIA ISABEL VERGARA ÁVILA (HERMANA). </v>
      </c>
      <c r="C6" s="39"/>
    </row>
    <row r="7" spans="1:3" ht="43.5" customHeight="1" x14ac:dyDescent="0.25">
      <c r="A7" s="5" t="s">
        <v>110</v>
      </c>
      <c r="B7" s="39" t="str">
        <f>'GENERALES NOTA 322'!B6:C6</f>
        <v>LLAMADA EN GARANTIA</v>
      </c>
      <c r="C7" s="39"/>
    </row>
    <row r="8" spans="1:3" x14ac:dyDescent="0.25">
      <c r="A8" s="5" t="s">
        <v>121</v>
      </c>
      <c r="B8" s="39"/>
      <c r="C8" s="39"/>
    </row>
    <row r="9" spans="1:3" x14ac:dyDescent="0.25">
      <c r="A9" s="15" t="s">
        <v>53</v>
      </c>
      <c r="B9" s="88"/>
      <c r="C9" s="88"/>
    </row>
    <row r="10" spans="1:3" x14ac:dyDescent="0.25">
      <c r="A10" s="15" t="s">
        <v>122</v>
      </c>
      <c r="B10" s="39"/>
      <c r="C10" s="39"/>
    </row>
    <row r="11" spans="1:3" ht="30" x14ac:dyDescent="0.25">
      <c r="A11" s="15" t="s">
        <v>123</v>
      </c>
      <c r="B11" s="89"/>
      <c r="C11" s="67"/>
    </row>
    <row r="12" spans="1:3" ht="60" x14ac:dyDescent="0.25">
      <c r="A12" s="5" t="s">
        <v>65</v>
      </c>
      <c r="B12" s="39"/>
      <c r="C12" s="39"/>
    </row>
    <row r="13" spans="1:3" ht="60" x14ac:dyDescent="0.25">
      <c r="A13" s="5" t="s">
        <v>66</v>
      </c>
      <c r="B13" s="39"/>
      <c r="C13" s="39"/>
    </row>
    <row r="14" spans="1:3" x14ac:dyDescent="0.25">
      <c r="A14" s="5" t="s">
        <v>67</v>
      </c>
      <c r="B14" s="11"/>
      <c r="C14" s="11"/>
    </row>
    <row r="15" spans="1:3" x14ac:dyDescent="0.25">
      <c r="A15" s="15" t="s">
        <v>124</v>
      </c>
      <c r="B15" s="39"/>
      <c r="C15" s="39"/>
    </row>
    <row r="16" spans="1:3" x14ac:dyDescent="0.25">
      <c r="A16" s="11" t="s">
        <v>125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Juan Sebastian</cp:lastModifiedBy>
  <dcterms:created xsi:type="dcterms:W3CDTF">2020-12-07T14:41:17Z</dcterms:created>
  <dcterms:modified xsi:type="dcterms:W3CDTF">2023-12-11T15:11:21Z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