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B32117D3-E915-4B7C-9D51-26ACF3344A21}" xr6:coauthVersionLast="47" xr6:coauthVersionMax="47" xr10:uidLastSave="{00000000-0000-0000-0000-000000000000}"/>
  <bookViews>
    <workbookView xWindow="-120" yWindow="-120" windowWidth="20730" windowHeight="11160" xr2:uid="{00000000-000D-0000-FFFF-FFFF00000000}"/>
  </bookViews>
  <sheets>
    <sheet name="GENERALES NOTA 322" sheetId="5" r:id="rId1"/>
    <sheet name="GENERALES NOTA 321" sheetId="10" r:id="rId2"/>
    <sheet name="GENERALES  NOTA 324" sheetId="11" r:id="rId3"/>
    <sheet name="GENERALES NOTA 325" sheetId="12" r:id="rId4"/>
    <sheet name="Hoja2" sheetId="6" state="hidden" r:id="rId5"/>
  </sheets>
  <externalReferences>
    <externalReference r:id="rId6"/>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0" i="11" l="1"/>
  <c r="B7" i="12" l="1"/>
  <c r="B6" i="12"/>
  <c r="B5" i="12"/>
  <c r="B4" i="12"/>
  <c r="B3" i="12"/>
  <c r="B8" i="11"/>
  <c r="B7" i="11"/>
  <c r="B5" i="11"/>
  <c r="B4" i="11"/>
  <c r="B3" i="11"/>
  <c r="B4" i="10"/>
  <c r="B5" i="10"/>
  <c r="B6" i="10"/>
  <c r="B7" i="10"/>
  <c r="B3" i="10"/>
  <c r="B9" i="11" l="1"/>
  <c r="B29" i="11"/>
</calcChain>
</file>

<file path=xl/sharedStrings.xml><?xml version="1.0" encoding="utf-8"?>
<sst xmlns="http://schemas.openxmlformats.org/spreadsheetml/2006/main" count="183" uniqueCount="137">
  <si>
    <t>Juzgado</t>
  </si>
  <si>
    <t xml:space="preserve">Demandante </t>
  </si>
  <si>
    <t>Nombre de lesionado o muerto (s)</t>
  </si>
  <si>
    <t>Fecha de los hechos</t>
  </si>
  <si>
    <t>Fecha de solicitud audiencia prejudicial</t>
  </si>
  <si>
    <t>Fecha de audiencia prejudicial</t>
  </si>
  <si>
    <t>breve resumen de los hechos</t>
  </si>
  <si>
    <t>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</si>
  <si>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</si>
  <si>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</si>
  <si>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</si>
  <si>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</si>
  <si>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</si>
  <si>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</si>
  <si>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</si>
  <si>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</si>
  <si>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</si>
  <si>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</si>
  <si>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</si>
  <si>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</si>
  <si>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</si>
  <si>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</si>
  <si>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</si>
  <si>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</si>
  <si>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</si>
  <si>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</si>
  <si>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</si>
  <si>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</si>
  <si>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</si>
  <si>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</si>
  <si>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</si>
  <si>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</si>
  <si>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</si>
  <si>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</si>
  <si>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</si>
  <si>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</si>
  <si>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</si>
  <si>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</si>
  <si>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</si>
  <si>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</si>
  <si>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</si>
  <si>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</si>
  <si>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</si>
  <si>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</si>
  <si>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</si>
  <si>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</si>
  <si>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</si>
  <si>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</si>
  <si>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</si>
  <si>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</si>
  <si>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</si>
  <si>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</si>
  <si>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</si>
  <si>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</si>
  <si>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</si>
  <si>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</si>
  <si>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</si>
  <si>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</si>
  <si>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</si>
  <si>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</si>
  <si>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</si>
  <si>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</si>
  <si>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</si>
  <si>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</si>
  <si>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</si>
  <si>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</si>
  <si>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</si>
  <si>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</si>
  <si>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</si>
  <si>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</si>
  <si>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</si>
  <si>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</si>
  <si>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</si>
  <si>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</si>
  <si>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</si>
  <si>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</si>
  <si>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</si>
  <si>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</si>
  <si>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</si>
  <si>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</si>
  <si>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</si>
  <si>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</si>
  <si>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</si>
  <si>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</si>
  <si>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</si>
  <si>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</si>
  <si>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</si>
  <si>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</si>
  <si>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</si>
  <si>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</si>
  <si>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</si>
  <si>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</si>
  <si>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</si>
  <si>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</si>
  <si>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</si>
  <si>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</si>
  <si>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</si>
  <si>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</si>
  <si>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</si>
  <si>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</si>
  <si>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</si>
  <si>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</si>
  <si>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</si>
  <si>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</si>
  <si>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</si>
  <si>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</si>
  <si>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</si>
  <si>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</si>
  <si>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</si>
  <si>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</si>
  <si>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</si>
  <si>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</si>
  <si>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11001310301020220023800</t>
  </si>
  <si>
    <t xml:space="preserve">JUZGADO 10 CIVIL DEL CIRCUITO DE BOGOTÁ </t>
  </si>
  <si>
    <t>ALLIANZ SEGUROS S.A.</t>
  </si>
  <si>
    <t xml:space="preserve">BEATRIZ GONZALEZ DE RESTREPO </t>
  </si>
  <si>
    <t>JUAN FERNANDO RESTREPO GONZALEZ</t>
  </si>
  <si>
    <t>DEMANDADA DIRECTA</t>
  </si>
  <si>
    <t>NO APLLICA</t>
  </si>
  <si>
    <t>NO SE INDICA UNA FECHA EXACTA. SE INDICA ENTRE ABRIL Y MAYO DE 2021</t>
  </si>
  <si>
    <t>20 DE ENERO DE 2022</t>
  </si>
  <si>
    <t>8 DE MARZO DE 2022</t>
  </si>
  <si>
    <t xml:space="preserve">DAÑOS POR AGUA </t>
  </si>
  <si>
    <t>022841336  /   0</t>
  </si>
  <si>
    <t>DE CONFORMIDAD A LOS HECHOS DE LA DEMANDA MANIFIESTA LA PARTE ACTORA:                    1.	Para  los  meses  de  abril  y  mayo  del  año  2021  se  presentó  tiempo  de invierno en el sector donde se encuentra ubicado el bien asegurado.
2.	Que  producto  de  los  aguaceros  y  afluencia  de  agua,  el  bien  asegurado comenzó a presentar grietas en las paredes y techos del mismo.
3.	Que  producto  de  los  aguaceros  y  afluencia  de  agua,  el  bien  asegurado comenzó a presentar grietas en las paredes y techos del mismo. 
4.	Que  producto  de  los  aguaceros  y afluencia  de  agua,  el  piso  del  bien estructurado en madera se levantó.
5.	Que  producto  de  los  aguaceros  y  afluencia  de  agua,  el  bien  asegurado tomó una inclinación hacía la parte frontal del mismo. 
6.	Que  producto  de  los  aguaceros  y  afluencia  de  agua,  el  bienasegurado sufrió una deformación en los marcos  y techos, generándose derrumbe de los mismos en casi todo el bien. 
7.	Que  producto  de  los  aguaceros  y  afluencia  de  agua,  se  presentó desprendimiento y ruptura de las tuberías conductoras del sistema hidráulicodel bien asegurado. 
8.	Que el bien asegurado quedó inhabitable.</t>
  </si>
  <si>
    <t>21374480.</t>
  </si>
  <si>
    <t>CC. Asegurado</t>
  </si>
  <si>
    <t>102287090 - APJ31385</t>
  </si>
  <si>
    <t>Daños por agua</t>
  </si>
  <si>
    <t>04/03/2021 - 04/03/2022</t>
  </si>
  <si>
    <t>X</t>
  </si>
  <si>
    <t xml:space="preserve">Asentamiento, hundimiento y desplazamientos. </t>
  </si>
  <si>
    <t xml:space="preserve">Falta De Cobertura Temporal De La Póliza Expedida Por Allianz Seguros S.A. – Aplicación Artículo 1073 Del C.Co. 
Nulidad Relativa Del Contrato De Seguro, Como Consecuencia De La Reticencia Del Asegurado.
Inexistencia De Obligación Indemnizatoria – Incumplimiento De La Carga De La Prueba Establecida En El Artículo 1077 Del Código De Comercio. 
Falta De Cobertura Material Al Estar Ante Riesgos Expresamente Excluidos De Amparo.
Falta De Cobertura Al Estar Ante Un Hecho Cierto Extraño Al Contrato De Seguro.
Pérdida Del Derecho A La Indemnización Como Consecuencia De La Mala Fe Del Asegurado
Falta De Cobertura Ante La Culpa Grave Del Asegurado
Carácter Meramente Indemnizatorio Del Contrato De Seguro.
Valor Asegurado. </t>
  </si>
  <si>
    <t>BEATRIZ GONZALEZ DE RESTREPO</t>
  </si>
  <si>
    <t xml:space="preserve">indexación </t>
  </si>
  <si>
    <r>
      <t xml:space="preserve">Como liquidación objetiva de las pretensiones se estima un valor de $213.084.181.  A este valor se llega de la siguiente manera: 
</t>
    </r>
    <r>
      <rPr>
        <b/>
        <sz val="11"/>
        <color theme="1"/>
        <rFont val="Calibri"/>
        <family val="2"/>
        <scheme val="minor"/>
      </rPr>
      <t xml:space="preserve">
1. como daño emergente:</t>
    </r>
    <r>
      <rPr>
        <sz val="11"/>
        <color theme="1"/>
        <rFont val="Calibri"/>
        <family val="2"/>
        <scheme val="minor"/>
      </rPr>
      <t xml:space="preserve"> Si bien en el estado actual del proceso no se cuantifica el daño emergente, en el informe del ajustador  contratado por Allianz se acredita la suma de $192.243.406 por el concepto de pérdida estimada. 
</t>
    </r>
    <r>
      <rPr>
        <b/>
        <sz val="11"/>
        <color theme="1"/>
        <rFont val="Calibri"/>
        <family val="2"/>
        <scheme val="minor"/>
      </rPr>
      <t>2. indexación:</t>
    </r>
    <r>
      <rPr>
        <sz val="11"/>
        <color theme="1"/>
        <rFont val="Calibri"/>
        <family val="2"/>
        <scheme val="minor"/>
      </rPr>
      <t xml:space="preserve"> Teniendo en cuenta que en la pretensión 4 de la demanda se solicita la indexación, esta misma se determina referenciando la variación en el IPC publicado por el DANE mensual desde el mes de agosto de 2021 en el que se hizo la objeción por parte de la aseguradora, hasta el mes de agosto de 2022 siendo la última publicación realizada a la fecha que se presenta este concepto, dando como resultado un valor de $20.840.775 </t>
    </r>
  </si>
  <si>
    <t xml:space="preserve">La contingencia se califica como EVENTUAL como quiera que  dependerá del debate probatorio demostrar o desvirtuar si la póliza contratada presta cobertura material y temporal.  Así mismo, también dependerá de la práctica de las pruebas que el demandante logre demostrar la cuantía de la pérdida en los términos del artículo 1077 del C.Co.
Lo primero que debe tomarse en consideración es que dependerá del debate probatorio demostrar o desvirtuar que la Póliza Hogar No. 022841336/0, presta cobertura temporal. Lo anterior, toda vez que dependerá de la práctica de las pruebas, en especial del dictamen pericial de ingeniería que fue solicitado en la contestación de la demanda, demostrar que la causa del daño, así como el daño mismo, se dieron  antes de que la póliza entrara en vigencia, es decir, antes del  04 de marzo de 2021. En otras palabras, la práctica de la prueba pericial será determinante para constatar, si de conformidad con el artículo 1073 C.Co, el riesgo corrió por cuenta del asegurador y en tal virtud este es responsable del mismo.  
Aunado a ello, también dependerá  de la práctica de las pruebas, en especial del dictamen pericial de ingeniería que fue solicitado por la aseguradora, demostar que la causa del daño fue el asentamiento, desplazamiento o hundimiento del terreno, como quiera que en la Póliza Hogar se pactó expresamente que estos riesgos están excluidos de cobertura. Es decir, debido a que en el contrato de seguro se pactaron las exclusiones antes referidas, estará sujeto a la práctica de las pruebas la demostración de que el daño reclamado deviene precisamente de estas exclusiones; caso en el cual la póliza no cubriría. Sin embargo, no se puede pasar por alto que las exclusiones mencionadas no se encuentran a partir de la primera página de la póliza tal y como lo exige el artículo 44 de la Ley 45 de 1990 y el artículo 184 del Estatuto Orgánico Financiero, razón por la que el juez podrá declararla ineficaces.
Finalmente, si bien el demandante demostró que efectivamente el inmueble asegurado sufrió unos daños, toda vez que aportó unas fotografías del antes y el después de la casa, además de que el informe del ajustador contratado por Allianz para el efecto también  confirmó los deterioros del inmueble, en este punto del proceso no se ha demostrado la cuantía de los mismos. Es decir, aunque el demandante si demostró la existencia del daño estará sujeto al debate probatorio la acreditación de la cuantificación del mismo, en tal virtud, se puede concluir que serán las pruebas recaudadas las que determinen de la eventual sentencia que ponga fin al proceso.  
Todo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</si>
</sst>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b/>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0" borderId="2" xfId="0" applyBorder="1" applyAlignment="1">
      <alignment vertical="top"/>
    </xf>
    <xf numFmtId="0" fontId="0" fillId="0" borderId="3" xfId="0" applyBorder="1" applyAlignment="1">
      <alignment vertical="top"/>
    </xf>
    <xf numFmtId="0" fontId="0" fillId="0" borderId="1" xfId="0" applyBorder="1" applyAlignment="1">
      <alignment vertical="top" wrapText="1"/>
    </xf>
    <xf numFmtId="0" fontId="0" fillId="0" borderId="2" xfId="0" applyBorder="1" applyAlignment="1">
      <alignment horizontal="center" vertical="top" wrapText="1"/>
    </xf>
    <xf numFmtId="0" fontId="0" fillId="0" borderId="2" xfId="0" applyBorder="1" applyAlignment="1">
      <alignment horizontal="left" vertical="top" wrapText="1"/>
    </xf>
    <xf numFmtId="42" fontId="7" fillId="7" borderId="1" xfId="1" applyFont="1" applyFill="1" applyBorder="1" applyAlignment="1">
      <alignment horizontal="center" vertical="top"/>
    </xf>
    <xf numFmtId="0" fontId="0" fillId="0" borderId="0" xfId="0" applyAlignment="1">
      <alignment horizontal="left"/>
    </xf>
    <xf numFmtId="0" fontId="0" fillId="4" borderId="7" xfId="0" applyFill="1" applyBorder="1" applyAlignment="1">
      <alignment vertical="top" wrapText="1"/>
    </xf>
    <xf numFmtId="0" fontId="0" fillId="0" borderId="1" xfId="0" applyBorder="1" applyAlignment="1">
      <alignment vertical="top" wrapText="1"/>
    </xf>
    <xf numFmtId="0" fontId="3" fillId="2" borderId="0" xfId="0" applyFont="1" applyFill="1" applyAlignment="1">
      <alignment horizontal="center" vertical="top"/>
    </xf>
    <xf numFmtId="0" fontId="0" fillId="0" borderId="1" xfId="0" applyBorder="1" applyAlignment="1">
      <alignment vertical="top"/>
    </xf>
    <xf numFmtId="49" fontId="6" fillId="0" borderId="11" xfId="0" applyNumberFormat="1" applyFont="1" applyBorder="1"/>
    <xf numFmtId="49" fontId="6" fillId="0" borderId="12" xfId="0" applyNumberFormat="1" applyFont="1" applyBorder="1"/>
    <xf numFmtId="0" fontId="0" fillId="0" borderId="2" xfId="0" applyBorder="1" applyAlignment="1">
      <alignment vertical="top"/>
    </xf>
    <xf numFmtId="0" fontId="0" fillId="0" borderId="3" xfId="0" applyBorder="1" applyAlignment="1">
      <alignment vertical="top"/>
    </xf>
    <xf numFmtId="0" fontId="0" fillId="0" borderId="2" xfId="0" applyBorder="1" applyAlignment="1">
      <alignment vertical="top" wrapText="1"/>
    </xf>
    <xf numFmtId="0" fontId="0" fillId="0" borderId="3" xfId="0" applyBorder="1" applyAlignment="1">
      <alignment vertical="top" wrapText="1"/>
    </xf>
    <xf numFmtId="14" fontId="0" fillId="0" borderId="1" xfId="0" applyNumberFormat="1" applyBorder="1" applyAlignment="1">
      <alignment horizontal="left" vertical="top"/>
    </xf>
    <xf numFmtId="0" fontId="0" fillId="0" borderId="1" xfId="0" applyBorder="1" applyAlignment="1">
      <alignment horizontal="left" vertical="top"/>
    </xf>
    <xf numFmtId="0" fontId="2" fillId="0" borderId="1" xfId="0" applyFont="1" applyBorder="1" applyAlignment="1">
      <alignment horizontal="justify"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13" xfId="0" applyBorder="1" applyAlignment="1">
      <alignmen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center" vertical="top"/>
    </xf>
    <xf numFmtId="0" fontId="4" fillId="2" borderId="4" xfId="0" applyFont="1" applyFill="1" applyBorder="1" applyAlignment="1">
      <alignment horizontal="center" vertical="top"/>
    </xf>
    <xf numFmtId="42" fontId="0" fillId="5" borderId="0" xfId="1" applyFont="1" applyFill="1" applyBorder="1" applyAlignment="1">
      <alignment horizontal="center" vertical="top"/>
    </xf>
    <xf numFmtId="0" fontId="0" fillId="4" borderId="5" xfId="0" applyFill="1" applyBorder="1" applyAlignment="1">
      <alignment horizontal="left" vertical="top" wrapText="1"/>
    </xf>
    <xf numFmtId="0" fontId="0" fillId="4" borderId="4" xfId="0" applyFill="1" applyBorder="1" applyAlignment="1">
      <alignment horizontal="left" vertical="top" wrapText="1"/>
    </xf>
    <xf numFmtId="0" fontId="0" fillId="0" borderId="7" xfId="0" applyBorder="1" applyAlignment="1">
      <alignment horizontal="center" vertical="top"/>
    </xf>
    <xf numFmtId="0" fontId="0" fillId="0" borderId="8"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0" fontId="4" fillId="6" borderId="11" xfId="0" applyFont="1" applyFill="1" applyBorder="1" applyAlignment="1">
      <alignment horizontal="center" vertical="top"/>
    </xf>
    <xf numFmtId="0" fontId="4" fillId="6" borderId="6" xfId="0" applyFont="1" applyFill="1"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1" xfId="0" applyBorder="1" applyAlignment="1">
      <alignment horizontal="left" vertical="top" wrapText="1"/>
    </xf>
    <xf numFmtId="42" fontId="0" fillId="5" borderId="1" xfId="1" applyFon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21"/>
  <sheetViews>
    <sheetView tabSelected="1" topLeftCell="A16" zoomScaleNormal="100" workbookViewId="0">
      <selection activeCell="B22" sqref="B22"/>
    </sheetView>
  </sheetViews>
  <sheetFormatPr baseColWidth="10" defaultColWidth="0" defaultRowHeight="15" x14ac:dyDescent="0.25"/>
  <cols>
    <col min="1" max="1" width="46.140625" style="7" bestFit="1" customWidth="1"/>
    <col min="2" max="2" width="63.85546875" style="7" customWidth="1"/>
    <col min="3" max="3" width="19.140625" style="7" customWidth="1"/>
    <col min="4" max="4" width="11.42578125" style="2" hidden="1" customWidth="1"/>
    <col min="5" max="16384" width="11.42578125" style="2" hidden="1"/>
  </cols>
  <sheetData>
    <row r="1" spans="1:3" ht="18.75" x14ac:dyDescent="0.25">
      <c r="A1" s="32" t="s">
        <v>41</v>
      </c>
      <c r="B1" s="32"/>
      <c r="C1" s="32"/>
    </row>
    <row r="2" spans="1:3" x14ac:dyDescent="0.25">
      <c r="A2" s="5" t="s">
        <v>11</v>
      </c>
      <c r="B2" s="34" t="s">
        <v>112</v>
      </c>
      <c r="C2" s="35"/>
    </row>
    <row r="3" spans="1:3" x14ac:dyDescent="0.25">
      <c r="A3" s="5" t="s">
        <v>0</v>
      </c>
      <c r="B3" s="33" t="s">
        <v>113</v>
      </c>
      <c r="C3" s="33"/>
    </row>
    <row r="4" spans="1:3" x14ac:dyDescent="0.25">
      <c r="A4" s="5" t="s">
        <v>110</v>
      </c>
      <c r="B4" s="36" t="s">
        <v>114</v>
      </c>
      <c r="C4" s="37"/>
    </row>
    <row r="5" spans="1:3" x14ac:dyDescent="0.25">
      <c r="A5" s="5" t="s">
        <v>1</v>
      </c>
      <c r="B5" s="23" t="s">
        <v>115</v>
      </c>
      <c r="C5" s="24"/>
    </row>
    <row r="6" spans="1:3" x14ac:dyDescent="0.25">
      <c r="A6" s="5" t="s">
        <v>1</v>
      </c>
      <c r="B6" s="33" t="s">
        <v>116</v>
      </c>
      <c r="C6" s="33"/>
    </row>
    <row r="7" spans="1:3" x14ac:dyDescent="0.25">
      <c r="A7" s="5" t="s">
        <v>111</v>
      </c>
      <c r="B7" s="33" t="s">
        <v>117</v>
      </c>
      <c r="C7" s="33"/>
    </row>
    <row r="8" spans="1:3" x14ac:dyDescent="0.25">
      <c r="A8" s="5" t="s">
        <v>2</v>
      </c>
      <c r="B8" s="33" t="s">
        <v>118</v>
      </c>
      <c r="C8" s="33"/>
    </row>
    <row r="9" spans="1:3" x14ac:dyDescent="0.25">
      <c r="A9" s="5" t="s">
        <v>3</v>
      </c>
      <c r="B9" s="31" t="s">
        <v>119</v>
      </c>
      <c r="C9" s="31"/>
    </row>
    <row r="10" spans="1:3" x14ac:dyDescent="0.25">
      <c r="A10" s="5" t="s">
        <v>4</v>
      </c>
      <c r="B10" s="31" t="s">
        <v>120</v>
      </c>
      <c r="C10" s="31"/>
    </row>
    <row r="11" spans="1:3" x14ac:dyDescent="0.25">
      <c r="A11" s="5" t="s">
        <v>5</v>
      </c>
      <c r="B11" s="31" t="s">
        <v>121</v>
      </c>
      <c r="C11" s="31"/>
    </row>
    <row r="12" spans="1:3" ht="75" customHeight="1" x14ac:dyDescent="0.25">
      <c r="A12" s="5" t="s">
        <v>27</v>
      </c>
      <c r="B12" s="38" t="s">
        <v>122</v>
      </c>
      <c r="C12" s="39"/>
    </row>
    <row r="13" spans="1:3" ht="15" customHeight="1" x14ac:dyDescent="0.25">
      <c r="A13" s="42" t="s">
        <v>6</v>
      </c>
      <c r="B13" s="43" t="s">
        <v>124</v>
      </c>
      <c r="C13" s="44"/>
    </row>
    <row r="14" spans="1:3" ht="30" customHeight="1" x14ac:dyDescent="0.25">
      <c r="A14" s="42"/>
      <c r="B14" s="45"/>
      <c r="C14" s="46"/>
    </row>
    <row r="15" spans="1:3" ht="211.5" customHeight="1" x14ac:dyDescent="0.25">
      <c r="A15" s="42"/>
      <c r="B15" s="47"/>
      <c r="C15" s="48"/>
    </row>
    <row r="16" spans="1:3" x14ac:dyDescent="0.25">
      <c r="A16" s="5" t="s">
        <v>7</v>
      </c>
      <c r="B16" s="33" t="s">
        <v>115</v>
      </c>
      <c r="C16" s="33"/>
    </row>
    <row r="17" spans="1:3" ht="33.75" customHeight="1" x14ac:dyDescent="0.25">
      <c r="A17" s="5" t="s">
        <v>126</v>
      </c>
      <c r="B17" s="33" t="s">
        <v>125</v>
      </c>
      <c r="C17" s="33"/>
    </row>
    <row r="18" spans="1:3" ht="33.75" customHeight="1" x14ac:dyDescent="0.25">
      <c r="A18" s="5" t="s">
        <v>8</v>
      </c>
      <c r="B18" s="33" t="s">
        <v>123</v>
      </c>
      <c r="C18" s="33"/>
    </row>
    <row r="19" spans="1:3" ht="33.75" customHeight="1" x14ac:dyDescent="0.25">
      <c r="A19" s="5" t="s">
        <v>42</v>
      </c>
      <c r="B19" s="49">
        <v>44753</v>
      </c>
      <c r="C19" s="50"/>
    </row>
    <row r="20" spans="1:3" x14ac:dyDescent="0.25">
      <c r="A20" s="5" t="s">
        <v>9</v>
      </c>
      <c r="B20" s="40">
        <v>45324</v>
      </c>
      <c r="C20" s="40"/>
    </row>
    <row r="21" spans="1:3" x14ac:dyDescent="0.25">
      <c r="A21" s="5" t="s">
        <v>10</v>
      </c>
      <c r="B21" s="40">
        <v>45338</v>
      </c>
      <c r="C21" s="41"/>
    </row>
  </sheetData>
  <mergeCells count="19">
    <mergeCell ref="B12:C12"/>
    <mergeCell ref="B20:C20"/>
    <mergeCell ref="B21:C21"/>
    <mergeCell ref="A13:A15"/>
    <mergeCell ref="B13:C15"/>
    <mergeCell ref="B16:C16"/>
    <mergeCell ref="B17:C17"/>
    <mergeCell ref="B18:C18"/>
    <mergeCell ref="B19:C19"/>
    <mergeCell ref="B9:C9"/>
    <mergeCell ref="B10:C10"/>
    <mergeCell ref="B11:C11"/>
    <mergeCell ref="A1:C1"/>
    <mergeCell ref="B8:C8"/>
    <mergeCell ref="B2:C2"/>
    <mergeCell ref="B3:C3"/>
    <mergeCell ref="B4:C4"/>
    <mergeCell ref="B6:C6"/>
    <mergeCell ref="B7:C7"/>
  </mergeCells>
  <pageMargins left="0.7" right="0.7" top="0.75" bottom="0.75" header="0.3" footer="0.3"/>
  <pageSetup paperSize="9"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2"/>
  <sheetViews>
    <sheetView workbookViewId="0">
      <selection activeCell="B2" sqref="B2:C2"/>
    </sheetView>
  </sheetViews>
  <sheetFormatPr baseColWidth="10" defaultColWidth="0" defaultRowHeight="15" x14ac:dyDescent="0.25"/>
  <cols>
    <col min="1" max="1" width="44.42578125" customWidth="1"/>
    <col min="2" max="2" width="25.85546875" customWidth="1"/>
    <col min="3" max="3" width="55" customWidth="1"/>
    <col min="4" max="16384" width="11.42578125" hidden="1"/>
  </cols>
  <sheetData>
    <row r="1" spans="1:3" ht="18.75" x14ac:dyDescent="0.25">
      <c r="A1" s="52" t="s">
        <v>40</v>
      </c>
      <c r="B1" s="52"/>
      <c r="C1" s="52"/>
    </row>
    <row r="2" spans="1:3" x14ac:dyDescent="0.25">
      <c r="A2" s="13" t="s">
        <v>25</v>
      </c>
      <c r="B2" s="55" t="s">
        <v>127</v>
      </c>
      <c r="C2" s="50"/>
    </row>
    <row r="3" spans="1:3" x14ac:dyDescent="0.25">
      <c r="A3" s="5" t="s">
        <v>11</v>
      </c>
      <c r="B3" s="51" t="str">
        <f>'GENERALES NOTA 322'!B2:C2</f>
        <v>11001310301020220023800</v>
      </c>
      <c r="C3" s="51"/>
    </row>
    <row r="4" spans="1:3" x14ac:dyDescent="0.25">
      <c r="A4" s="5" t="s">
        <v>0</v>
      </c>
      <c r="B4" s="51" t="str">
        <f>'GENERALES NOTA 322'!B3:C3</f>
        <v xml:space="preserve">JUZGADO 10 CIVIL DEL CIRCUITO DE BOGOTÁ </v>
      </c>
      <c r="C4" s="51"/>
    </row>
    <row r="5" spans="1:3" x14ac:dyDescent="0.25">
      <c r="A5" s="5" t="s">
        <v>110</v>
      </c>
      <c r="B5" s="51" t="str">
        <f>'GENERALES NOTA 322'!B4:C4</f>
        <v>ALLIANZ SEGUROS S.A.</v>
      </c>
      <c r="C5" s="51"/>
    </row>
    <row r="6" spans="1:3" x14ac:dyDescent="0.25">
      <c r="A6" s="5" t="s">
        <v>1</v>
      </c>
      <c r="B6" s="51" t="str">
        <f>'GENERALES NOTA 322'!B6:C6</f>
        <v>JUAN FERNANDO RESTREPO GONZALEZ</v>
      </c>
      <c r="C6" s="51"/>
    </row>
    <row r="7" spans="1:3" x14ac:dyDescent="0.25">
      <c r="A7" s="5" t="s">
        <v>111</v>
      </c>
      <c r="B7" s="51" t="str">
        <f>'GENERALES NOTA 322'!B7:C7</f>
        <v>DEMANDADA DIRECTA</v>
      </c>
      <c r="C7" s="51"/>
    </row>
    <row r="8" spans="1:3" x14ac:dyDescent="0.25">
      <c r="A8" s="13" t="s">
        <v>26</v>
      </c>
      <c r="B8" s="51">
        <v>22841336</v>
      </c>
      <c r="C8" s="51"/>
    </row>
    <row r="9" spans="1:3" x14ac:dyDescent="0.25">
      <c r="A9" s="13" t="s">
        <v>27</v>
      </c>
      <c r="B9" s="51" t="s">
        <v>128</v>
      </c>
      <c r="C9" s="51"/>
    </row>
    <row r="10" spans="1:3" x14ac:dyDescent="0.25">
      <c r="A10" s="13" t="s">
        <v>78</v>
      </c>
      <c r="B10" s="13">
        <v>378085015</v>
      </c>
      <c r="C10" s="14"/>
    </row>
    <row r="11" spans="1:3" x14ac:dyDescent="0.25">
      <c r="A11" s="13" t="s">
        <v>60</v>
      </c>
      <c r="B11" s="53" t="s">
        <v>69</v>
      </c>
      <c r="C11" s="54"/>
    </row>
    <row r="12" spans="1:3" x14ac:dyDescent="0.25">
      <c r="A12" s="13" t="s">
        <v>28</v>
      </c>
      <c r="B12" s="51" t="s">
        <v>129</v>
      </c>
      <c r="C12" s="51"/>
    </row>
    <row r="13" spans="1:3" x14ac:dyDescent="0.25">
      <c r="A13" s="13" t="s">
        <v>29</v>
      </c>
      <c r="B13" s="51" t="s">
        <v>32</v>
      </c>
      <c r="C13" s="51"/>
    </row>
    <row r="14" spans="1:3" x14ac:dyDescent="0.25">
      <c r="A14" s="13" t="s">
        <v>30</v>
      </c>
      <c r="B14" s="51" t="s">
        <v>32</v>
      </c>
      <c r="C14" s="51"/>
    </row>
    <row r="15" spans="1:3" x14ac:dyDescent="0.25">
      <c r="A15" s="58" t="s">
        <v>31</v>
      </c>
      <c r="B15" s="51" t="s">
        <v>75</v>
      </c>
      <c r="C15" s="51"/>
    </row>
    <row r="16" spans="1:3" x14ac:dyDescent="0.25">
      <c r="A16" s="59"/>
      <c r="B16" s="9" t="s">
        <v>39</v>
      </c>
      <c r="C16" s="10" t="s">
        <v>15</v>
      </c>
    </row>
    <row r="17" spans="1:3" x14ac:dyDescent="0.25">
      <c r="A17" s="59"/>
      <c r="B17" s="11"/>
      <c r="C17" s="11"/>
    </row>
    <row r="18" spans="1:3" x14ac:dyDescent="0.25">
      <c r="A18" s="59"/>
      <c r="B18" s="11"/>
      <c r="C18" s="11"/>
    </row>
    <row r="19" spans="1:3" x14ac:dyDescent="0.25">
      <c r="A19" s="59"/>
      <c r="B19" s="11"/>
      <c r="C19" s="11"/>
    </row>
    <row r="20" spans="1:3" x14ac:dyDescent="0.25">
      <c r="A20" s="13" t="s">
        <v>24</v>
      </c>
      <c r="B20" s="51" t="s">
        <v>32</v>
      </c>
      <c r="C20" s="51"/>
    </row>
    <row r="21" spans="1:3" x14ac:dyDescent="0.25">
      <c r="A21" s="13" t="s">
        <v>61</v>
      </c>
      <c r="B21" s="53" t="s">
        <v>63</v>
      </c>
      <c r="C21" s="54"/>
    </row>
    <row r="22" spans="1:3" x14ac:dyDescent="0.25">
      <c r="A22" s="13" t="s">
        <v>16</v>
      </c>
      <c r="B22" s="51" t="s">
        <v>19</v>
      </c>
      <c r="C22" s="51"/>
    </row>
    <row r="23" spans="1:3" x14ac:dyDescent="0.25">
      <c r="A23" s="13" t="s">
        <v>76</v>
      </c>
      <c r="B23" s="51" t="s">
        <v>33</v>
      </c>
      <c r="C23" s="51"/>
    </row>
    <row r="24" spans="1:3" x14ac:dyDescent="0.25">
      <c r="A24" s="13" t="s">
        <v>38</v>
      </c>
      <c r="B24" s="51"/>
      <c r="C24" s="51"/>
    </row>
    <row r="25" spans="1:3" x14ac:dyDescent="0.25">
      <c r="A25" s="12" t="s">
        <v>77</v>
      </c>
      <c r="B25" s="51" t="s">
        <v>32</v>
      </c>
      <c r="C25" s="51"/>
    </row>
    <row r="26" spans="1:3" x14ac:dyDescent="0.25">
      <c r="A26" s="60" t="s">
        <v>64</v>
      </c>
      <c r="B26" s="60"/>
      <c r="C26" s="60"/>
    </row>
    <row r="27" spans="1:3" ht="30.75" customHeight="1" x14ac:dyDescent="0.25">
      <c r="A27" s="56" t="s">
        <v>37</v>
      </c>
      <c r="B27" s="57"/>
      <c r="C27" s="25" t="s">
        <v>130</v>
      </c>
    </row>
    <row r="28" spans="1:3" ht="31.5" customHeight="1" x14ac:dyDescent="0.25">
      <c r="A28" s="56" t="s">
        <v>36</v>
      </c>
      <c r="B28" s="57"/>
      <c r="C28" s="27" t="s">
        <v>130</v>
      </c>
    </row>
    <row r="29" spans="1:3" ht="31.5" customHeight="1" x14ac:dyDescent="0.25">
      <c r="A29" s="56" t="s">
        <v>35</v>
      </c>
      <c r="B29" s="57"/>
      <c r="C29" s="26"/>
    </row>
    <row r="30" spans="1:3" ht="22.5" customHeight="1" x14ac:dyDescent="0.25">
      <c r="A30" s="56" t="s">
        <v>13</v>
      </c>
      <c r="B30" s="57"/>
      <c r="C30" s="26"/>
    </row>
    <row r="31" spans="1:3" x14ac:dyDescent="0.25">
      <c r="A31" s="56" t="s">
        <v>14</v>
      </c>
      <c r="B31" s="57"/>
      <c r="C31" s="26"/>
    </row>
    <row r="32" spans="1:3" ht="29.25" customHeight="1" x14ac:dyDescent="0.25">
      <c r="A32" s="56" t="s">
        <v>34</v>
      </c>
      <c r="B32" s="57"/>
      <c r="C32" s="27" t="s">
        <v>130</v>
      </c>
    </row>
    <row r="33" spans="1:3" ht="15" customHeight="1" x14ac:dyDescent="0.25">
      <c r="A33" s="56" t="s">
        <v>95</v>
      </c>
      <c r="B33" s="57"/>
      <c r="C33" s="26" t="s">
        <v>131</v>
      </c>
    </row>
    <row r="34" spans="1:3" x14ac:dyDescent="0.25">
      <c r="A34" s="56" t="s">
        <v>107</v>
      </c>
      <c r="B34" s="57"/>
      <c r="C34" s="26"/>
    </row>
    <row r="35" spans="1:3" x14ac:dyDescent="0.25">
      <c r="A35" s="62" t="s">
        <v>89</v>
      </c>
      <c r="B35" s="62"/>
      <c r="C35" s="62"/>
    </row>
    <row r="36" spans="1:3" x14ac:dyDescent="0.25">
      <c r="A36" s="41" t="s">
        <v>90</v>
      </c>
      <c r="B36" s="41"/>
      <c r="C36" s="11"/>
    </row>
    <row r="37" spans="1:3" x14ac:dyDescent="0.25">
      <c r="A37" s="41" t="s">
        <v>91</v>
      </c>
      <c r="B37" s="41"/>
      <c r="C37" s="11"/>
    </row>
    <row r="38" spans="1:3" x14ac:dyDescent="0.25">
      <c r="A38" s="41" t="s">
        <v>92</v>
      </c>
      <c r="B38" s="41"/>
      <c r="C38" s="11"/>
    </row>
    <row r="39" spans="1:3" x14ac:dyDescent="0.25">
      <c r="A39" s="41" t="s">
        <v>93</v>
      </c>
      <c r="B39" s="41"/>
      <c r="C39" s="11"/>
    </row>
    <row r="40" spans="1:3" x14ac:dyDescent="0.25">
      <c r="A40" s="41" t="s">
        <v>94</v>
      </c>
      <c r="B40" s="41"/>
      <c r="C40" s="11"/>
    </row>
    <row r="41" spans="1:3" x14ac:dyDescent="0.25">
      <c r="A41" s="41" t="s">
        <v>96</v>
      </c>
      <c r="B41" s="41"/>
      <c r="C41" s="11"/>
    </row>
    <row r="42" spans="1:3" x14ac:dyDescent="0.25">
      <c r="A42" s="41" t="s">
        <v>97</v>
      </c>
      <c r="B42" s="41"/>
      <c r="C42" s="11"/>
    </row>
    <row r="43" spans="1:3" x14ac:dyDescent="0.25">
      <c r="A43" s="41" t="s">
        <v>98</v>
      </c>
      <c r="B43" s="41"/>
      <c r="C43" s="11"/>
    </row>
    <row r="44" spans="1:3" x14ac:dyDescent="0.25">
      <c r="A44" s="41" t="s">
        <v>99</v>
      </c>
      <c r="B44" s="41"/>
      <c r="C44" s="11"/>
    </row>
    <row r="45" spans="1:3" x14ac:dyDescent="0.25">
      <c r="A45" s="41" t="s">
        <v>100</v>
      </c>
      <c r="B45" s="41"/>
      <c r="C45" s="11"/>
    </row>
    <row r="46" spans="1:3" x14ac:dyDescent="0.25">
      <c r="A46" s="41" t="s">
        <v>101</v>
      </c>
      <c r="B46" s="41"/>
      <c r="C46" s="11"/>
    </row>
    <row r="47" spans="1:3" x14ac:dyDescent="0.25">
      <c r="A47" s="41" t="s">
        <v>102</v>
      </c>
      <c r="B47" s="41"/>
      <c r="C47" s="11"/>
    </row>
    <row r="48" spans="1:3" x14ac:dyDescent="0.25">
      <c r="A48" s="41" t="s">
        <v>103</v>
      </c>
      <c r="B48" s="41"/>
      <c r="C48" s="11"/>
    </row>
    <row r="49" spans="1:3" x14ac:dyDescent="0.25">
      <c r="A49" s="41" t="s">
        <v>104</v>
      </c>
      <c r="B49" s="41"/>
      <c r="C49" s="11"/>
    </row>
    <row r="50" spans="1:3" x14ac:dyDescent="0.25">
      <c r="A50" s="41" t="s">
        <v>105</v>
      </c>
      <c r="B50" s="41"/>
      <c r="C50" s="11"/>
    </row>
    <row r="51" spans="1:3" x14ac:dyDescent="0.25">
      <c r="A51" s="41" t="s">
        <v>106</v>
      </c>
      <c r="B51" s="41"/>
      <c r="C51" s="11"/>
    </row>
    <row r="52" spans="1:3" x14ac:dyDescent="0.25">
      <c r="A52" s="61"/>
      <c r="B52" s="61"/>
      <c r="C52" s="11"/>
    </row>
  </sheetData>
  <mergeCells count="48">
    <mergeCell ref="A33:B33"/>
    <mergeCell ref="A34:B34"/>
    <mergeCell ref="A47:B47"/>
    <mergeCell ref="A41:B41"/>
    <mergeCell ref="A42:B42"/>
    <mergeCell ref="A43:B43"/>
    <mergeCell ref="A44:B44"/>
    <mergeCell ref="A45:B45"/>
    <mergeCell ref="A46:B46"/>
    <mergeCell ref="A40:B40"/>
    <mergeCell ref="A35:C35"/>
    <mergeCell ref="A36:B36"/>
    <mergeCell ref="A37:B37"/>
    <mergeCell ref="A38:B38"/>
    <mergeCell ref="A39:B39"/>
    <mergeCell ref="A48:B48"/>
    <mergeCell ref="A49:B49"/>
    <mergeCell ref="A50:B50"/>
    <mergeCell ref="A51:B51"/>
    <mergeCell ref="A52:B52"/>
    <mergeCell ref="A29:B29"/>
    <mergeCell ref="A30:B30"/>
    <mergeCell ref="A31:B31"/>
    <mergeCell ref="A32:B32"/>
    <mergeCell ref="B14:C14"/>
    <mergeCell ref="A15:A19"/>
    <mergeCell ref="B15:C15"/>
    <mergeCell ref="B20:C20"/>
    <mergeCell ref="B21:C21"/>
    <mergeCell ref="B22:C22"/>
    <mergeCell ref="B23:C23"/>
    <mergeCell ref="B24:C24"/>
    <mergeCell ref="B25:C25"/>
    <mergeCell ref="A26:C26"/>
    <mergeCell ref="A27:B27"/>
    <mergeCell ref="A28:B28"/>
    <mergeCell ref="B13:C13"/>
    <mergeCell ref="A1:C1"/>
    <mergeCell ref="B8:C8"/>
    <mergeCell ref="B9:C9"/>
    <mergeCell ref="B11:C11"/>
    <mergeCell ref="B12:C12"/>
    <mergeCell ref="B2:C2"/>
    <mergeCell ref="B3:C3"/>
    <mergeCell ref="B4:C4"/>
    <mergeCell ref="B5:C5"/>
    <mergeCell ref="B6:C6"/>
    <mergeCell ref="B7:C7"/>
  </mergeCells>
  <pageMargins left="0.7" right="0.7" top="0.75" bottom="0.75" header="0.3" footer="0.3"/>
  <pageSetup orientation="portrait" copies="0"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33A0B5FA-8D56-409D-B920-CF41C38F7FA5}">
          <x14:formula1>
            <xm:f>Hoja2!$E$2:$E$8</xm:f>
          </x14:formula1>
          <xm:sqref>B22:C22</xm:sqref>
        </x14:dataValidation>
        <x14:dataValidation type="list" allowBlank="1" showInputMessage="1" showErrorMessage="1" xr:uid="{CE598DA5-BE60-4504-8641-5BC1D7DE4EC8}">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32"/>
  <sheetViews>
    <sheetView topLeftCell="A17" zoomScale="90" zoomScaleNormal="90" workbookViewId="0">
      <selection activeCell="B19" sqref="B19:C19"/>
    </sheetView>
  </sheetViews>
  <sheetFormatPr baseColWidth="10" defaultColWidth="0" defaultRowHeight="15" x14ac:dyDescent="0.25"/>
  <cols>
    <col min="1" max="1" width="41.85546875" customWidth="1"/>
    <col min="2" max="2" width="38.85546875" customWidth="1"/>
    <col min="3" max="3" width="76.140625" customWidth="1"/>
    <col min="4" max="8" width="11.42578125" hidden="1" customWidth="1"/>
    <col min="9" max="9" width="12" hidden="1" customWidth="1"/>
    <col min="10" max="16384" width="11.42578125" hidden="1"/>
  </cols>
  <sheetData>
    <row r="1" spans="1:9" ht="18.75" x14ac:dyDescent="0.25">
      <c r="A1" s="52" t="s">
        <v>43</v>
      </c>
      <c r="B1" s="52"/>
      <c r="C1" s="52"/>
    </row>
    <row r="2" spans="1:9" x14ac:dyDescent="0.25">
      <c r="A2" s="13" t="s">
        <v>25</v>
      </c>
      <c r="B2" s="55" t="s">
        <v>127</v>
      </c>
      <c r="C2" s="50"/>
    </row>
    <row r="3" spans="1:9" x14ac:dyDescent="0.25">
      <c r="A3" s="5" t="s">
        <v>11</v>
      </c>
      <c r="B3" s="51" t="str">
        <f>'GENERALES NOTA 322'!B2:C2</f>
        <v>11001310301020220023800</v>
      </c>
      <c r="C3" s="51"/>
    </row>
    <row r="4" spans="1:9" x14ac:dyDescent="0.25">
      <c r="A4" s="5" t="s">
        <v>0</v>
      </c>
      <c r="B4" s="51" t="str">
        <f>'GENERALES NOTA 322'!B3:C3</f>
        <v xml:space="preserve">JUZGADO 10 CIVIL DEL CIRCUITO DE BOGOTÁ </v>
      </c>
      <c r="C4" s="51"/>
    </row>
    <row r="5" spans="1:9" x14ac:dyDescent="0.25">
      <c r="A5" s="5" t="s">
        <v>110</v>
      </c>
      <c r="B5" s="51" t="str">
        <f>'GENERALES NOTA 322'!B4:C4</f>
        <v>ALLIANZ SEGUROS S.A.</v>
      </c>
      <c r="C5" s="51"/>
    </row>
    <row r="6" spans="1:9" x14ac:dyDescent="0.25">
      <c r="A6" s="5" t="s">
        <v>1</v>
      </c>
      <c r="B6" s="55" t="s">
        <v>133</v>
      </c>
      <c r="C6" s="50"/>
    </row>
    <row r="7" spans="1:9" x14ac:dyDescent="0.25">
      <c r="A7" s="5" t="s">
        <v>1</v>
      </c>
      <c r="B7" s="51" t="str">
        <f>'GENERALES NOTA 322'!B6:C6</f>
        <v>JUAN FERNANDO RESTREPO GONZALEZ</v>
      </c>
      <c r="C7" s="51"/>
    </row>
    <row r="8" spans="1:9" x14ac:dyDescent="0.25">
      <c r="A8" s="5" t="s">
        <v>111</v>
      </c>
      <c r="B8" s="51" t="str">
        <f>'GENERALES NOTA 322'!B7:C7</f>
        <v>DEMANDADA DIRECTA</v>
      </c>
      <c r="C8" s="51"/>
    </row>
    <row r="9" spans="1:9" ht="30" x14ac:dyDescent="0.25">
      <c r="A9" s="5" t="s">
        <v>46</v>
      </c>
      <c r="B9" s="68">
        <f>SUM(C11,C12,C14,C15,C17)</f>
        <v>362950000</v>
      </c>
      <c r="C9" s="69"/>
    </row>
    <row r="10" spans="1:9" x14ac:dyDescent="0.25">
      <c r="A10" s="73" t="s">
        <v>47</v>
      </c>
      <c r="B10" s="70" t="s">
        <v>48</v>
      </c>
      <c r="C10" s="70"/>
    </row>
    <row r="11" spans="1:9" x14ac:dyDescent="0.25">
      <c r="A11" s="73"/>
      <c r="B11" s="11" t="s">
        <v>49</v>
      </c>
      <c r="C11" s="6"/>
    </row>
    <row r="12" spans="1:9" x14ac:dyDescent="0.25">
      <c r="A12" s="73"/>
      <c r="B12" s="11" t="s">
        <v>50</v>
      </c>
      <c r="C12" s="6">
        <v>362950000</v>
      </c>
    </row>
    <row r="13" spans="1:9" x14ac:dyDescent="0.25">
      <c r="A13" s="73"/>
      <c r="B13" s="71" t="s">
        <v>51</v>
      </c>
      <c r="C13" s="72"/>
    </row>
    <row r="14" spans="1:9" x14ac:dyDescent="0.25">
      <c r="A14" s="73"/>
      <c r="B14" s="11"/>
      <c r="C14" s="17"/>
    </row>
    <row r="15" spans="1:9" x14ac:dyDescent="0.25">
      <c r="A15" s="73"/>
      <c r="B15" s="11"/>
      <c r="C15" s="17"/>
      <c r="E15" t="s">
        <v>59</v>
      </c>
      <c r="F15" s="18">
        <v>0.7</v>
      </c>
    </row>
    <row r="16" spans="1:9" x14ac:dyDescent="0.25">
      <c r="A16" s="73"/>
      <c r="B16" s="71" t="s">
        <v>109</v>
      </c>
      <c r="C16" s="72"/>
      <c r="E16" t="s">
        <v>58</v>
      </c>
      <c r="F16" s="19">
        <v>0.3</v>
      </c>
      <c r="I16" s="21"/>
    </row>
    <row r="17" spans="1:9" x14ac:dyDescent="0.25">
      <c r="A17" s="73"/>
      <c r="B17" s="11"/>
      <c r="C17" s="28">
        <v>0</v>
      </c>
      <c r="F17" s="22"/>
      <c r="I17" s="21"/>
    </row>
    <row r="18" spans="1:9" ht="23.25" customHeight="1" x14ac:dyDescent="0.25">
      <c r="A18" s="16" t="s">
        <v>44</v>
      </c>
      <c r="B18" s="74" t="s">
        <v>58</v>
      </c>
      <c r="C18" s="75"/>
    </row>
    <row r="19" spans="1:9" ht="355.15" customHeight="1" x14ac:dyDescent="0.25">
      <c r="A19" s="5" t="s">
        <v>45</v>
      </c>
      <c r="B19" s="64" t="s">
        <v>136</v>
      </c>
      <c r="C19" s="65"/>
      <c r="D19" s="30"/>
    </row>
    <row r="20" spans="1:9" ht="15" customHeight="1" x14ac:dyDescent="0.25">
      <c r="A20" s="15" t="s">
        <v>52</v>
      </c>
      <c r="B20" s="63">
        <f>SUM(C22:C23,C25:C26,C28)</f>
        <v>213084181</v>
      </c>
      <c r="C20" s="63"/>
    </row>
    <row r="21" spans="1:9" x14ac:dyDescent="0.25">
      <c r="A21" s="16" t="s">
        <v>53</v>
      </c>
      <c r="B21" s="76"/>
      <c r="C21" s="77"/>
    </row>
    <row r="22" spans="1:9" x14ac:dyDescent="0.25">
      <c r="A22" s="66"/>
      <c r="B22" s="11" t="s">
        <v>49</v>
      </c>
      <c r="C22" s="6">
        <v>0</v>
      </c>
    </row>
    <row r="23" spans="1:9" x14ac:dyDescent="0.25">
      <c r="A23" s="67"/>
      <c r="B23" s="11" t="s">
        <v>50</v>
      </c>
      <c r="C23" s="6">
        <v>192243406</v>
      </c>
    </row>
    <row r="24" spans="1:9" x14ac:dyDescent="0.25">
      <c r="A24" s="67"/>
      <c r="B24" s="71"/>
      <c r="C24" s="72"/>
    </row>
    <row r="25" spans="1:9" x14ac:dyDescent="0.25">
      <c r="A25" s="67"/>
      <c r="B25" s="11" t="s">
        <v>134</v>
      </c>
      <c r="C25" s="6">
        <v>20840775</v>
      </c>
    </row>
    <row r="26" spans="1:9" x14ac:dyDescent="0.25">
      <c r="A26" s="67"/>
      <c r="B26" s="11" t="s">
        <v>50</v>
      </c>
      <c r="C26" s="6">
        <v>0</v>
      </c>
    </row>
    <row r="27" spans="1:9" x14ac:dyDescent="0.25">
      <c r="A27" s="67"/>
      <c r="B27" s="71" t="s">
        <v>109</v>
      </c>
      <c r="C27" s="72"/>
    </row>
    <row r="28" spans="1:9" x14ac:dyDescent="0.25">
      <c r="A28" s="67"/>
      <c r="B28" s="11"/>
      <c r="C28" s="6">
        <v>0</v>
      </c>
    </row>
    <row r="29" spans="1:9" x14ac:dyDescent="0.25">
      <c r="A29" s="20" t="s">
        <v>108</v>
      </c>
      <c r="B29" s="78">
        <f>IFERROR(B20*(VLOOKUP(B18,E15:F17,2,0)),16666)</f>
        <v>63925254.299999997</v>
      </c>
      <c r="C29" s="79"/>
    </row>
    <row r="30" spans="1:9" ht="146.44999999999999" customHeight="1" x14ac:dyDescent="0.25">
      <c r="A30" s="5" t="s">
        <v>54</v>
      </c>
      <c r="B30" s="56" t="s">
        <v>135</v>
      </c>
      <c r="C30" s="57"/>
    </row>
    <row r="31" spans="1:9" ht="162" customHeight="1" x14ac:dyDescent="0.25">
      <c r="A31" s="5" t="s">
        <v>55</v>
      </c>
      <c r="B31" s="80" t="s">
        <v>132</v>
      </c>
      <c r="C31" s="41"/>
    </row>
    <row r="32" spans="1:9" x14ac:dyDescent="0.25">
      <c r="B32" s="29"/>
    </row>
  </sheetData>
  <mergeCells count="23">
    <mergeCell ref="B8:C8"/>
    <mergeCell ref="B21:C21"/>
    <mergeCell ref="B29:C29"/>
    <mergeCell ref="B30:C30"/>
    <mergeCell ref="B31:C31"/>
    <mergeCell ref="B27:C27"/>
    <mergeCell ref="B24:C24"/>
    <mergeCell ref="B20:C20"/>
    <mergeCell ref="B6:C6"/>
    <mergeCell ref="B19:C19"/>
    <mergeCell ref="A22:A28"/>
    <mergeCell ref="A1:C1"/>
    <mergeCell ref="B9:C9"/>
    <mergeCell ref="B10:C10"/>
    <mergeCell ref="B13:C13"/>
    <mergeCell ref="A10:A17"/>
    <mergeCell ref="B16:C16"/>
    <mergeCell ref="B18:C18"/>
    <mergeCell ref="B2:C2"/>
    <mergeCell ref="B3:C3"/>
    <mergeCell ref="B4:C4"/>
    <mergeCell ref="B5:C5"/>
    <mergeCell ref="B7:C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D514946-ECEE-4A13-8B25-B9F747C8FFB0}">
          <x14:formula1>
            <xm:f>Hoja2!$F$1:$F$3</xm:f>
          </x14:formula1>
          <xm:sqref>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workbookViewId="0">
      <selection activeCell="B22" sqref="B22"/>
    </sheetView>
  </sheetViews>
  <sheetFormatPr baseColWidth="10" defaultColWidth="0" defaultRowHeight="15" x14ac:dyDescent="0.25"/>
  <cols>
    <col min="1" max="1" width="35.5703125" customWidth="1"/>
    <col min="2" max="2" width="31.85546875" customWidth="1"/>
    <col min="3" max="3" width="63.42578125" customWidth="1"/>
    <col min="4" max="16384" width="11.42578125" hidden="1"/>
  </cols>
  <sheetData>
    <row r="1" spans="1:3" ht="18.75" x14ac:dyDescent="0.25">
      <c r="A1" s="52" t="s">
        <v>56</v>
      </c>
      <c r="B1" s="52"/>
      <c r="C1" s="52"/>
    </row>
    <row r="2" spans="1:3" x14ac:dyDescent="0.25">
      <c r="A2" s="13" t="s">
        <v>25</v>
      </c>
      <c r="B2" s="74"/>
      <c r="C2" s="75"/>
    </row>
    <row r="3" spans="1:3" x14ac:dyDescent="0.25">
      <c r="A3" s="5" t="s">
        <v>11</v>
      </c>
      <c r="B3" s="51" t="str">
        <f>'GENERALES NOTA 322'!B2:C2</f>
        <v>11001310301020220023800</v>
      </c>
      <c r="C3" s="51"/>
    </row>
    <row r="4" spans="1:3" x14ac:dyDescent="0.25">
      <c r="A4" s="5" t="s">
        <v>0</v>
      </c>
      <c r="B4" s="51" t="str">
        <f>'GENERALES NOTA 322'!B3:C3</f>
        <v xml:space="preserve">JUZGADO 10 CIVIL DEL CIRCUITO DE BOGOTÁ </v>
      </c>
      <c r="C4" s="51"/>
    </row>
    <row r="5" spans="1:3" x14ac:dyDescent="0.25">
      <c r="A5" s="5" t="s">
        <v>110</v>
      </c>
      <c r="B5" s="51" t="str">
        <f>'GENERALES NOTA 322'!B4:C4</f>
        <v>ALLIANZ SEGUROS S.A.</v>
      </c>
      <c r="C5" s="51"/>
    </row>
    <row r="6" spans="1:3" x14ac:dyDescent="0.25">
      <c r="A6" s="5" t="s">
        <v>1</v>
      </c>
      <c r="B6" s="51" t="str">
        <f>'GENERALES NOTA 322'!B6:C6</f>
        <v>JUAN FERNANDO RESTREPO GONZALEZ</v>
      </c>
      <c r="C6" s="51"/>
    </row>
    <row r="7" spans="1:3" x14ac:dyDescent="0.25">
      <c r="A7" s="5" t="s">
        <v>111</v>
      </c>
      <c r="B7" s="51" t="str">
        <f>'GENERALES NOTA 322'!B7:C7</f>
        <v>DEMANDADA DIRECTA</v>
      </c>
      <c r="C7" s="51"/>
    </row>
    <row r="8" spans="1:3" x14ac:dyDescent="0.25">
      <c r="A8" s="16" t="s">
        <v>44</v>
      </c>
      <c r="B8" s="53"/>
      <c r="C8" s="54"/>
    </row>
    <row r="9" spans="1:3" x14ac:dyDescent="0.25">
      <c r="A9" s="16" t="s">
        <v>53</v>
      </c>
      <c r="B9" s="81"/>
      <c r="C9" s="81"/>
    </row>
    <row r="10" spans="1:3" x14ac:dyDescent="0.25">
      <c r="A10" s="16" t="s">
        <v>65</v>
      </c>
      <c r="B10" s="81"/>
      <c r="C10" s="81"/>
    </row>
    <row r="11" spans="1:3" ht="45" x14ac:dyDescent="0.25">
      <c r="A11" s="5" t="s">
        <v>66</v>
      </c>
      <c r="B11" s="51"/>
      <c r="C11" s="51"/>
    </row>
    <row r="12" spans="1:3" ht="45" x14ac:dyDescent="0.25">
      <c r="A12" s="5" t="s">
        <v>67</v>
      </c>
      <c r="B12" s="51"/>
      <c r="C12" s="51"/>
    </row>
    <row r="13" spans="1:3" x14ac:dyDescent="0.25">
      <c r="A13" s="5" t="s">
        <v>68</v>
      </c>
      <c r="B13" s="11"/>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pageSetup orientation="portrait" copies="0"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8" t="s">
        <v>60</v>
      </c>
      <c r="B1" t="s">
        <v>32</v>
      </c>
      <c r="C1" s="8" t="s">
        <v>31</v>
      </c>
      <c r="D1" s="8" t="s">
        <v>61</v>
      </c>
      <c r="E1" s="3" t="s">
        <v>16</v>
      </c>
      <c r="F1" s="2" t="s">
        <v>59</v>
      </c>
      <c r="G1" s="4">
        <v>0</v>
      </c>
      <c r="H1" t="s">
        <v>12</v>
      </c>
      <c r="I1" t="s">
        <v>83</v>
      </c>
    </row>
    <row r="2" spans="1:9" x14ac:dyDescent="0.25">
      <c r="A2" t="s">
        <v>69</v>
      </c>
      <c r="B2" t="s">
        <v>33</v>
      </c>
      <c r="C2" t="s">
        <v>73</v>
      </c>
      <c r="D2" s="2" t="s">
        <v>62</v>
      </c>
      <c r="E2" s="1" t="s">
        <v>19</v>
      </c>
      <c r="F2" s="2" t="s">
        <v>57</v>
      </c>
      <c r="G2" s="4">
        <v>0.7</v>
      </c>
      <c r="H2" t="s">
        <v>79</v>
      </c>
      <c r="I2" t="s">
        <v>84</v>
      </c>
    </row>
    <row r="3" spans="1:9" x14ac:dyDescent="0.25">
      <c r="A3" t="s">
        <v>70</v>
      </c>
      <c r="C3" t="s">
        <v>74</v>
      </c>
      <c r="D3" s="2" t="s">
        <v>63</v>
      </c>
      <c r="E3" s="1" t="s">
        <v>20</v>
      </c>
      <c r="F3" s="2" t="s">
        <v>58</v>
      </c>
      <c r="G3" s="4">
        <v>0.3</v>
      </c>
      <c r="H3" t="s">
        <v>80</v>
      </c>
      <c r="I3" t="s">
        <v>85</v>
      </c>
    </row>
    <row r="4" spans="1:9" x14ac:dyDescent="0.25">
      <c r="A4" t="s">
        <v>71</v>
      </c>
      <c r="C4" t="s">
        <v>75</v>
      </c>
      <c r="E4" s="1" t="s">
        <v>21</v>
      </c>
      <c r="H4" t="s">
        <v>81</v>
      </c>
      <c r="I4" t="s">
        <v>86</v>
      </c>
    </row>
    <row r="5" spans="1:9" x14ac:dyDescent="0.25">
      <c r="A5" t="s">
        <v>72</v>
      </c>
      <c r="E5" s="1" t="s">
        <v>17</v>
      </c>
      <c r="H5" t="s">
        <v>82</v>
      </c>
      <c r="I5" t="s">
        <v>87</v>
      </c>
    </row>
    <row r="6" spans="1:9" x14ac:dyDescent="0.25">
      <c r="E6" s="1" t="s">
        <v>18</v>
      </c>
      <c r="I6" t="s">
        <v>88</v>
      </c>
    </row>
    <row r="7" spans="1:9" x14ac:dyDescent="0.25">
      <c r="E7" s="1" t="s">
        <v>23</v>
      </c>
    </row>
    <row r="8" spans="1:9" x14ac:dyDescent="0.25">
      <c r="E8" s="1" t="s">
        <v>22</v>
      </c>
    </row>
  </sheetData>
  <pageMargins left="0.7" right="0.7" top="0.75" bottom="0.75" header="0.3" footer="0.3"/>
  <pageSetup orientation="portrait" copies="0"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GENERALES NOTA 322</vt:lpstr>
      <vt:lpstr>GENERALES NOTA 321</vt:lpstr>
      <vt:lpstr>GENERALES  NOTA 324</vt:lpstr>
      <vt:lpstr>GENERALES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Usuario</cp:lastModifiedBy>
  <dcterms:created xsi:type="dcterms:W3CDTF">2020-12-07T14:41:17Z</dcterms:created>
  <dcterms:modified xsi:type="dcterms:W3CDTF">2024-02-23T21:27:37Z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2022-09-05T22:44:22Z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3a1cd1cb-71f7-4629-92cb-59ba207e7bff</vt:lpwstr>
  </property>
  <property fmtid="{D5CDD505-2E9C-101B-9397-08002B2CF9AE}" pid="29" name="MSIP_Label_863bc15e-e7bf-41c1-bdb3-03882d8a2e2c_ContentBits">
    <vt:lpwstr>1</vt:lpwstr>
  </property>
</Properties>
</file>