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127"/>
  <workbookPr codeName="ThisWorkbook"/>
  <mc:AlternateContent xmlns:mc="http://schemas.openxmlformats.org/markup-compatibility/2006">
    <mc:Choice Requires="x15">
      <x15ac:absPath xmlns:x15ac="http://schemas.microsoft.com/office/spreadsheetml/2010/11/ac" url="https://gha2-my.sharepoint.com/personal/bdiaz_gha_com_co/Documents/GHA TODO/RESPONSABILIDAD DE SUSTANCIACIÓN/CONTESTACIONES/DANIEL RIVERA/"/>
    </mc:Choice>
  </mc:AlternateContent>
  <xr:revisionPtr revIDLastSave="9" documentId="8_{E79BD946-28C4-1B4A-AABE-3B35010264E2}" xr6:coauthVersionLast="47" xr6:coauthVersionMax="47" xr10:uidLastSave="{7402A31C-1364-6241-BADA-866D127B9D9A}"/>
  <bookViews>
    <workbookView xWindow="0" yWindow="0" windowWidth="28800" windowHeight="18000" activeTab="2" xr2:uid="{00000000-000D-0000-FFFF-FFFF00000000}"/>
  </bookViews>
  <sheets>
    <sheet name="AUTOS  NOTA 322" sheetId="1" r:id="rId1"/>
    <sheet name="AUTOS NOTA 321" sheetId="7" r:id="rId2"/>
    <sheet name="AUTOS NOTA 324" sheetId="8" r:id="rId3"/>
    <sheet name="TASACION " sheetId="10" state="hidden" r:id="rId4"/>
    <sheet name="AUTOS NOTA 325" sheetId="9" r:id="rId5"/>
    <sheet name="Hoja2" sheetId="6" state="hidden" r:id="rId6"/>
  </sheets>
  <externalReferences>
    <externalReference r:id="rId7"/>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1" i="8" l="1"/>
  <c r="B20" i="8" l="1"/>
  <c r="B39" i="8" s="1"/>
  <c r="B10" i="9" l="1"/>
  <c r="B2" i="8" l="1"/>
  <c r="B2" i="9" s="1"/>
  <c r="B8" i="9" l="1"/>
  <c r="B7" i="9"/>
  <c r="B6" i="9"/>
  <c r="B5" i="9"/>
  <c r="B4" i="9"/>
  <c r="B3" i="9"/>
  <c r="B8" i="8"/>
  <c r="B7" i="8"/>
  <c r="B6" i="8"/>
  <c r="B5" i="8"/>
  <c r="B4" i="8"/>
  <c r="B3" i="8"/>
  <c r="B8" i="7"/>
  <c r="B4" i="7" l="1"/>
  <c r="B5" i="7"/>
  <c r="B6" i="7"/>
  <c r="B7" i="7"/>
  <c r="B3" i="7"/>
  <c r="B9" i="8"/>
  <c r="B11" i="9" l="1"/>
</calcChain>
</file>

<file path=xl/sharedStrings.xml><?xml version="1.0" encoding="utf-8"?>
<sst xmlns="http://schemas.openxmlformats.org/spreadsheetml/2006/main" count="243" uniqueCount="184">
  <si>
    <t>SOLICITUD DE ANTECEDENTES -ABOGADO EXTERNO-</t>
  </si>
  <si>
    <t>Radicado(23 digitos)</t>
  </si>
  <si>
    <t>Juzgado</t>
  </si>
  <si>
    <t>Demandado</t>
  </si>
  <si>
    <t xml:space="preserve">Demandante </t>
  </si>
  <si>
    <t>Tipo de vinculacion compañía</t>
  </si>
  <si>
    <t xml:space="preserve">Tipo de perjucio </t>
  </si>
  <si>
    <t xml:space="preserve">Domicilio </t>
  </si>
  <si>
    <t xml:space="preserve">Telefono </t>
  </si>
  <si>
    <t>Correo electronico</t>
  </si>
  <si>
    <t xml:space="preserve">Estado Civil </t>
  </si>
  <si>
    <t xml:space="preserve">Fecha de nacimiento </t>
  </si>
  <si>
    <t xml:space="preserve">Fecha de defuncion </t>
  </si>
  <si>
    <t xml:space="preserve">Situcion Laboral </t>
  </si>
  <si>
    <t xml:space="preserve">Ocupado-trabajador cuenta ajena </t>
  </si>
  <si>
    <t xml:space="preserve">Profesion </t>
  </si>
  <si>
    <t xml:space="preserve">Ingresos Netos </t>
  </si>
  <si>
    <t xml:space="preserve">Condicion </t>
  </si>
  <si>
    <t xml:space="preserve">Motociclista </t>
  </si>
  <si>
    <t>Fecha de los hechos</t>
  </si>
  <si>
    <t>Fecha de solicitud audiencia prejudicial</t>
  </si>
  <si>
    <t>Fecha de audiencia prejudicial</t>
  </si>
  <si>
    <t>AMPARO A AFECTAR</t>
  </si>
  <si>
    <t>Asegurado</t>
  </si>
  <si>
    <t>Nit Asegurado</t>
  </si>
  <si>
    <t>Placa vehículo asegurado (si aplica)</t>
  </si>
  <si>
    <t>Fecha de asignación</t>
  </si>
  <si>
    <t>Fecha de notificación</t>
  </si>
  <si>
    <t>REMISION DE ANTECEDENTES - ABOGADO INTERNO-</t>
  </si>
  <si>
    <t>SINIESTRO - APLICATIVO</t>
  </si>
  <si>
    <t>PÓLIZA</t>
  </si>
  <si>
    <t>VALOR ASEGURADO</t>
  </si>
  <si>
    <t>MODALIDAD</t>
  </si>
  <si>
    <t xml:space="preserve">VIGENCIA </t>
  </si>
  <si>
    <t xml:space="preserve">SINIESTRO DENTRO DE LA VIGENCIA? </t>
  </si>
  <si>
    <t>SI</t>
  </si>
  <si>
    <t>CARTERA A DÍA</t>
  </si>
  <si>
    <t>COASEGURO</t>
  </si>
  <si>
    <t>PROPIO</t>
  </si>
  <si>
    <t xml:space="preserve">ASEGURADORAS  </t>
  </si>
  <si>
    <t xml:space="preserve">% DE PARTICIPACION </t>
  </si>
  <si>
    <t>REASEGURO- SUPERA LOS $500M-</t>
  </si>
  <si>
    <t>LARGE GLOSSES</t>
  </si>
  <si>
    <t>MOTIVO DE LA DEMANDA</t>
  </si>
  <si>
    <t xml:space="preserve">OFRECIENTO AUTOS </t>
  </si>
  <si>
    <t>NO</t>
  </si>
  <si>
    <t>OFRECIENTO VALOR</t>
  </si>
  <si>
    <t xml:space="preserve">RECOSTRUCCION ACCIDENTE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</si>
  <si>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</si>
  <si>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</si>
  <si>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</si>
  <si>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</si>
  <si>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</si>
  <si>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</si>
  <si>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Ausencia de prueba del hecho generador de responsabilidad.</t>
  </si>
  <si>
    <t>• Aplicación de la limitación de responsabilidad por razón del deducible a cargo del asegurado.</t>
  </si>
  <si>
    <t>• Exclusiones  de confomidad a la Póliza</t>
  </si>
  <si>
    <t>Otras</t>
  </si>
  <si>
    <t>OBJECION -Marque con una (x)</t>
  </si>
  <si>
    <t>No prueba de responsabilidad.</t>
  </si>
  <si>
    <t>Fuerza mayor y caso fortuito.</t>
  </si>
  <si>
    <t>Culpa exclusiva de un tercero.</t>
  </si>
  <si>
    <t>Culpa exclusiva de la víctima</t>
  </si>
  <si>
    <t>Exclusiones de póliza</t>
  </si>
  <si>
    <t>Vehículo no asegurado</t>
  </si>
  <si>
    <t>Interes asegurable</t>
  </si>
  <si>
    <t>Prescripción de las acciones derivadas del contrato de seguros</t>
  </si>
  <si>
    <t>Infraseguro</t>
  </si>
  <si>
    <t>INFORME INICIAL-ABOGADO EXTERNO-</t>
  </si>
  <si>
    <t>Valor de las pretensiones totales de la demanda (en pesos no en SMMLV)</t>
  </si>
  <si>
    <t>Perjuicios reclamados  (en pesos no en SMMLV)</t>
  </si>
  <si>
    <t>Patrimoniales</t>
  </si>
  <si>
    <t>Lucro Cesante</t>
  </si>
  <si>
    <t>Daño Emergente</t>
  </si>
  <si>
    <t>Extrapatrimoniales</t>
  </si>
  <si>
    <t>PROBABLE</t>
  </si>
  <si>
    <t>DAÑOS MATERIALES</t>
  </si>
  <si>
    <t>EVENTUAL</t>
  </si>
  <si>
    <t>Clasificación Contingencia</t>
  </si>
  <si>
    <t>REMOTO</t>
  </si>
  <si>
    <t>Concepto del Abogado sobre la Contingencia:(Se debe indicar las razones por las cuales se considera que el proceso es Eventual Remoto o Probable.)</t>
  </si>
  <si>
    <t>Valor Contingencia: ( en pesos). Cuanto vale perder o negociar el caso por un valor que debe estar dentro del valor asegurado( con criterios jurisprudenciales)</t>
  </si>
  <si>
    <t>VALOR CONTINGENCIA</t>
  </si>
  <si>
    <t>Reserva propuesta</t>
  </si>
  <si>
    <t>Defensa de la Aseguradora: (Enumerar y enunciar las excepciones propuestas demanda y/o llamamiento )</t>
  </si>
  <si>
    <t>INFORME ABOGADO INTERNO</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</si>
  <si>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</si>
  <si>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</si>
  <si>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</si>
  <si>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</si>
  <si>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</si>
  <si>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</si>
  <si>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CLASE DE REASEGURO</t>
  </si>
  <si>
    <t>Acompañante motorista</t>
  </si>
  <si>
    <t>OCURRENCIA</t>
  </si>
  <si>
    <t>CEDIDO</t>
  </si>
  <si>
    <t>FACULTATIVO</t>
  </si>
  <si>
    <t xml:space="preserve">Objetado por la Compañía </t>
  </si>
  <si>
    <t xml:space="preserve">Ciclista </t>
  </si>
  <si>
    <t>CLAIMS MADE</t>
  </si>
  <si>
    <t>ACEPTADO</t>
  </si>
  <si>
    <t>AUTOMATICO</t>
  </si>
  <si>
    <t>Pretensiones elevadas- reclamación Compañía</t>
  </si>
  <si>
    <t>Ocupado - Autonomo</t>
  </si>
  <si>
    <t>Cliclista vehículo</t>
  </si>
  <si>
    <t>SUNSET</t>
  </si>
  <si>
    <t>Ofrecimiento muy bajo-reclamación Compañía</t>
  </si>
  <si>
    <t xml:space="preserve">Tareas del hogar </t>
  </si>
  <si>
    <t>DESCUBREMIENTO</t>
  </si>
  <si>
    <t xml:space="preserve">Nuevos reclamantes </t>
  </si>
  <si>
    <t>Pendiente acceder al mercado laboral -pedir a nino</t>
  </si>
  <si>
    <t>Ocupante vehículo</t>
  </si>
  <si>
    <t>Respuesta extemporanea</t>
  </si>
  <si>
    <t>Pasajero servicio publico</t>
  </si>
  <si>
    <t xml:space="preserve">Sin reclamación previa </t>
  </si>
  <si>
    <t xml:space="preserve">Vida/RC medica- aviso de siniestro sin tramite </t>
  </si>
  <si>
    <t>Daño moral</t>
  </si>
  <si>
    <t>Daño a la Salud que podría interpretarse como daño a la vida de relación</t>
  </si>
  <si>
    <t>INTERVINIENTE</t>
  </si>
  <si>
    <t>CONTINGENCIA</t>
  </si>
  <si>
    <t>LLAMADA EN GARANTIA</t>
  </si>
  <si>
    <t>DEMANDA DIRECTA</t>
  </si>
  <si>
    <t>RCE HOMICIDIO</t>
  </si>
  <si>
    <t>RCE HOMICIDIO-LESION</t>
  </si>
  <si>
    <t>RCE + DAÑOS MATERIALES</t>
  </si>
  <si>
    <t>RCC HOMICIDIO</t>
  </si>
  <si>
    <t>RCC HOMICIDIO-LESION</t>
  </si>
  <si>
    <t>PERDIDA PARCIAL DAÑOS</t>
  </si>
  <si>
    <t>PÉRDIDA PARCIAL HURTO</t>
  </si>
  <si>
    <t>PÉRDIDA TOTAL DAÑOS</t>
  </si>
  <si>
    <t>SUSTRACCIÓN TOTAL</t>
  </si>
  <si>
    <t xml:space="preserve">Numero de identificacion </t>
  </si>
  <si>
    <t>Numero de Lesionados y/o fallecidos  según IPAT</t>
  </si>
  <si>
    <t>No. Póliza vinculada</t>
  </si>
  <si>
    <r>
      <t xml:space="preserve">Fecha de contestacion 
*Recomendación: </t>
    </r>
    <r>
      <rPr>
        <sz val="11"/>
        <color theme="1"/>
        <rFont val="Calibri"/>
        <family val="2"/>
        <scheme val="minor"/>
      </rPr>
      <t>Fecha máxima para contestar la demanda acorde a lo estiúlado en la norma.</t>
    </r>
  </si>
  <si>
    <t>OTROS</t>
  </si>
  <si>
    <t>DEDUCIBLE</t>
  </si>
  <si>
    <t>INTERVINIENTE -Nombre de lesionado o muerto (s) del proceso</t>
  </si>
  <si>
    <t>Reserva CIA</t>
  </si>
  <si>
    <t xml:space="preserve">COMENTARIOS </t>
  </si>
  <si>
    <t xml:space="preserve">VISTO BUENO ABOGADO INTERNO </t>
  </si>
  <si>
    <t>VISTO BUENO ABOGADO INTERNO?</t>
  </si>
  <si>
    <t xml:space="preserve">SI </t>
  </si>
  <si>
    <t>ALLIANZ</t>
  </si>
  <si>
    <t xml:space="preserve">Edad al momento del siniestro </t>
  </si>
  <si>
    <t>Peaton</t>
  </si>
  <si>
    <r>
      <t>Breve resumen de los hechos
*Recomendaciones:</t>
    </r>
    <r>
      <rPr>
        <sz val="11"/>
        <color theme="1"/>
        <rFont val="Calibri"/>
        <family val="2"/>
        <scheme val="minor"/>
      </rPr>
      <t xml:space="preserve"> Establecer las circunstancias de tiempo, modo y lugar, fecha del siniestro, placa del vh asegurado y terceros afectados, nombres de los lesionados (pcl-entidad que emite la pcl- días de incapacidad, lesiones) y muertos. Dentro del material probatorio identificar el grado de responsabilidad (IPAT, fallo contravencional). Procure no transcribir los hechos de la demanda, este espacio tiene como finalidad mostrar un panorama de los hechos.</t>
    </r>
  </si>
  <si>
    <t>RCE DAÑOS MATERIALES</t>
  </si>
  <si>
    <t>DAÑOS VEHICULO ASEGURADO</t>
  </si>
  <si>
    <t>Observaciones sobre el valor de la contingencia: (Se debe explicar como se aterrizaron las pretensiones.) si el caso es de daños indicar el valor comercial del vh</t>
  </si>
  <si>
    <t>NO APLICA</t>
  </si>
  <si>
    <t>COASEGURO RETENCION ALLIANZ (%)</t>
  </si>
  <si>
    <t xml:space="preserve">RCE LESIONES </t>
  </si>
  <si>
    <t>RCC LESIONES</t>
  </si>
  <si>
    <t>CONCURRENCIA</t>
  </si>
  <si>
    <r>
      <t xml:space="preserve">INDIQUE LA PLACA- </t>
    </r>
    <r>
      <rPr>
        <sz val="11"/>
        <color rgb="FFFF0000"/>
        <rFont val="Calibri"/>
        <family val="2"/>
        <scheme val="minor"/>
      </rPr>
      <t>SUSTITUYA</t>
    </r>
  </si>
  <si>
    <t>11001310304920220007700</t>
  </si>
  <si>
    <t>49 CIVIL DEL CIRCUITO DE BOGOTÁ</t>
  </si>
  <si>
    <t>N/A</t>
  </si>
  <si>
    <t>31 de octubre de 2019</t>
  </si>
  <si>
    <t>No aplica - Se solicitaron medidas cautelares</t>
  </si>
  <si>
    <t>RCR388</t>
  </si>
  <si>
    <t>22 de abril de 2022</t>
  </si>
  <si>
    <t>022524101/0</t>
  </si>
  <si>
    <t>Claudia María Ossa Castrillon</t>
  </si>
  <si>
    <t>APJ31169-86130035</t>
  </si>
  <si>
    <t xml:space="preserve">022524101/0	</t>
  </si>
  <si>
    <t>X</t>
  </si>
  <si>
    <t>Jairo David Ramírez Ossa (conductor)
Claudia Maria Ossa (asegurada)
Allianz Seguros S.A.</t>
  </si>
  <si>
    <t xml:space="preserve">Daniel Stiven Rivera
Yuliet María Calderón </t>
  </si>
  <si>
    <t xml:space="preserve">Daniel Rivera: 1.072.073.763
Yuliet Calderón: 1.007.538.691
</t>
  </si>
  <si>
    <t xml:space="preserve">Diagonal 64Sur #73h -35 Barrio Perdomo
</t>
  </si>
  <si>
    <t>danielstivenriveramedina@gmail.com
yulietmariacalderon@hotmail.com</t>
  </si>
  <si>
    <t>Solteros</t>
  </si>
  <si>
    <t>Daniel Rivera 27 de junio de 1997
Yuliet Calderón 01 de mayo 2000</t>
  </si>
  <si>
    <t>Daniel Rivera: 24
Yuliet Calderón: 19</t>
  </si>
  <si>
    <t>Daniel Rivera: Electricista
Yuliet Calderón: No relaciona</t>
  </si>
  <si>
    <t>1. El 31 de octubre de 2019, el señor Daniel Stiven Rivera en calidad de conductor y la señora Yuliet Calderón el calidad de parrillera se movilizaban en la motocicleta de placas OVF-18C por la intersección carrera 14 con Calle 60 a las 8:38 p.m., sentido Norte -Sur cuando colisiónó con el vehículo de placas RCR-388 que se desplazaba por la carrera 14 con Calle 60 en sentido Sur- Norte. Este último conducido por el señor Jairo David Ramírez Ossa. 
2. En el Informe Policial de Accidente de Tránsito se estableció como hipótesos la causal No. 147: "Por establecer quien omite semáforo en rojo". 
3. Por otra parte, con el libelo de la demanda se aportó un video en el que queda registrado que el vehículo asegurado hizo un giro prohibido y como consecuencia de ello se produjo el accidente.
4. Como consecuencia del accidente de tránsito, el señor Daniel Rivera Medina sufrió lesiones que derivaron en una PCL del 27,75 %. y la señora Yuliet Calderon fue calificada con una PCL de 12,90%</t>
  </si>
  <si>
    <t>08 de noviembre de 2023</t>
  </si>
  <si>
    <t>06 de diciembre de 2023</t>
  </si>
  <si>
    <t xml:space="preserve">La contingencia se califica como PROBABLE por las siguientes razones: 
La Póliza de Seguro No. 0225241010, cuya asegrada es Claudia María Ossa, presta cobertura temporal y material, de conformidad con los hechos y pretensiones expuestas en el líbelo de la demanda. Frente a la cobertura temporal, debe señalarse que la ocurrencia del accidente de tránsito (31 de octubre de 2019) se encuentra dentro de la delimitación temporal de la Póliza en mención comprendida desde el 19 de septiembre de 2019 hasta el 30 de septiembre de 2020, bajo la modalidad de ocurrencia. Aunado a ello, presta cobertura material en tanto ampara la responsabilidad civil extracontractual, pretensión que se le endilga al extremo pasivo.
Por otro lado, frente a la responsabilidad del asegurado, debe decirse que existen elementos probatorios  que acreditan que hubo responsabilidad del conductor del vehículo asegurado en la ocurrencia del accidente de tránsito. Si bien en el Informe Policial de Accidente de Tránsito no se estableció una causa probable del accidente de tránsito del 31 de octubre de 2019, lo cierto es que el extremo actor aportó con el libelo de la demanda un video que acredita que la conducta desplegada por el conductor del vehículo asegurado fue determinante para la ocurrencia del accidente de tránsito, cuando realizó un giro prohibido a la izquierda, invadiendo así la calzada vehícular por donde se desplazaba el señor Daniel Rivera y la señora Yuliet Calderón en su motocicleta. Aunado a lo anterior, en la grabación del accidente está acreditado que para el momento de la colisión, la luz verde del semáforo habilitaba el paso a los vehículos que se desplazaban por la carrera 14 y no, para quienes como el vehículo asegurado se pretendían movilizar por la calle 60.  No obstante, a través del video del accidente es posible advertir que señor Rivera no disminuyó la velocidad cuando de su motocicleta aproximaba a la intersección, como lo ordena el artículo 74 de la Ley 769 de 2002. Situación que podría derivar en una concurrencia de culpas. En suma, de las pruebas que obran en el expediente está acreditada la responsabilidad en cabeza del vehículo asegurado y por sustracción de materia, también de la compañía de seguros. Lo anterior, sin perjuicio del caracter contingente del proceso. </t>
  </si>
  <si>
    <t>EXCEPCIONES FRENTE A LA DEMANDA INTERPUESTA POR DANIEL RIVERA Y OTROS
EXCEPCIONES DE FONDO FRENTE AL ACCIDENTE DE TRÁNSITO:
1.	INEXISTENCIA DE RESPONSABILIDAD A CARGO DE LOS DEMANDADOS POR LA FALTA DE ACREDITACIÓN DEL NEXO CAUSAL.
2.	INEXISTENCIA DE RESPONSABILIDAD DE LA PARTE DEMANDADA, COMO CONSECUENCIA DEL HECHO EXCLUSIVO DE LA VÍCTIMA.
3.	REDUCCIÓN DE LA INDEMNIZACIÓN COMO CONSECUENCIA DE LA INCIDENCIA DE LA CONDUCTA DE LA VÍCTIMA EN LA PRODUCCIÓN DEL DAÑO. 
4.	IMPROCEDENCIA DEL RECONOCIMIENTO DE LUCRO CESANTE. 
5.	TASACIÓN EXORBITANTE DEL DAÑO MORAL.
6.	IMPROCEDENCIA DEL RECONOCIMIENTO DEL DAÑO A LA VIDA EN RELACIÓN FRENTE A LOS PADRES, HERMANOS Y ABUELAS DE LA VÍCTIMA.
7.	TASACIÓN EXORBITANTE DEL DAÑO MORAL.
8.	GENÉRICA O INNOMINADA.
EXCEPCIONES DE FONDO FRENTE AL CONTRATO DE SEGURO:
1.	INEXISTENCIA DE OBLIGACIÓN DE INDEMNIZAR A CARGO DE ALLIANZ SEGUROS S.A. POR INCUMPLIMIENTO DE LAS CARGAS DEL ARTÍCULO 1077 DEL CÓDIGO DE COMERCIO.
2.	PRESCRIPCIÓN ORDINARIA DE LA ACCIÓN DERIVADA DEL CONTRATO DE SEGURO. 
3.	RIESGOS EXPRESAMENTE EXCLUIDOS EN LA PÓLIZA DE SEGURO NO. 0225241010.
4.	CARÁCTER MERAMENTE INNDEMNIZATORIO QUE REVISTEN LOS CONTRATOS DE SEGUROS.
5.	E CUALQUIER CASO, DE NINGUNA FORMA SE PODRÁ EXCEDER EL LÍMITE DEL VALOR ASEGURADO.
6.	GENÉRICA O INNOMINADA.
EXEPCIONES FRENTE AL LLAMAMIENTO EN GARANTÍA
1.	FALTA DE LEGITIMACIÓN EN LA CAUSA PARA PROMOVER EL LLAMAMIENTO EN GARANTÍA POR PARTE DE JAIRO DAVID RAMÍREZ OSSA
2.	FALTA DE LEGITIMACIÓN EN LA CAUSA POR PASIVA DE ALLIANZ SEGUROS S.A. RESPECTO AL LLAMAMIENTO EN GARANTÍA FORMULADO POR JAIRO DAVID RAMÍREZ OSSA.
3.	FALTA DE COBERTURA MATERIAL DEL CONTRATO DE SEGURO FRENTE AL SEÑOR JAIRO DAVID RAMÍREZ OSSA
4.	INEXISTENCIA DE OBLIGACIÓN DE INDEMNIZAR A CARGO DE ALLIANZ SEGUROS S.A POR FALTA DE REALIZACIÓN DEL RIESGO ASEGURADO
5.	RIESGOS EXPRESAMENTE EXCLUIDOS EN LA PÓLIZA DE SEGURO 022524101/0
6.	CARÁCTER MERAMENTE INDEMNIZATORIO QUE REVISTEN LOS CONTRATOS DE SEGUROS. 
7.	EN CUALQUIER CASO, DE NINGUNA FORMA SE PODRÁ EXCEDER EL LÍMITE DEL VALOR ASEGURADO. 
8.	PRESCRIPCIÓN DERIVADA DE LA ACCIÓN DEL CONTRATO DE SEGURO
9.	GENÉRICA O INNOMINADA 
EXCEPCIONES FRENTE A LA DEMANDA INTERPUESTA POR YULIET CALDERON
EXCEPCIONES DE FONDO FRENTE AL ACCIDENTE DE TRÁNSITO:
1.	INEXISTENCIA DE RESPONSABILIDAD A CARGO DE LOS DEMANDADOS POR LA FALTA DE ACREDITACIÓN DEL NEXO CAUSAL.
2.	INEXISTENCIA DE RESPONSABILIDAD DE LA PARTE DEMANDADA, COMO CONSECUENCIA DEL HECHO DE UN TERCERO.
3.	REDUCCIÓN DE LA INDEMNIZACIÓN COMO CONSECUENCIA DE LA INCIDENCIA DE LA CONDUCTA DE LA VÍCTIMA EN LA PRODUCCIÓN DEL DAÑO. 
4.	TASACIÓN EXORBITANTE DEL DAÑO MORAL.
5.	IMPROCEDENCIA DEL RECONOCIMIENTO DEL DAÑO A LA VIDA EN RELACIÓN
6.	GENÉRICA O INNOMINADA.
EXCEPCIONES DE FONDO FRENTE AL CONTRATO DE SEGURO:
1.	INEXISTENCIA DE OBLIGACIÓN DE INDEMNIZAR A CARGO DE ALLIANZ SEGUROS S.A. POR INCUMPLIMIENTO DE LAS CARGAS DEL ARTÍCULO 1077 DEL CÓDIGO DE COMERCIO.
2.	PRESCRIPCIÓN ORDINARIA DE LA ACCIÓN DERIVADA DEL CONTRATO DE SEGURO. 
3.	RIESGOS EXPRESAMENTE EXCLUIDOS EN LA PÓLIZA DE SEGURO NO. 0225241010.
4.	CARÁCTER MERAMENTE INNDEMNIZATORIO QUE REVISTEN LOS CONTRATOS DE SEGUROS.
5.	E CUALQUIER CASO, DE NINGUNA FORMA SE PODRÁ EXCEDER EL LÍMITE DEL VALOR ASEGURADO.
6.	GENÉRICA O INNOMINADA.</t>
  </si>
  <si>
    <t>Daniel Stiven Rivera (Víctima 1);
María Ilda Medina Martínez (Madre de la víctima 1);
Jeferson Anibal Rivera Medina (Hermano de la víctima 1);
José Daniel Rivera Martínez (Padre de la víctima 1);
María Inés Martínez de Medina (Abuela de la víctima 1);
Ingrid Lorena Rivera Medina (Hermana de la víctima 1);
Blanca María Martín de Rivera (Abuela de la víctima 1)
Yuliet María Calderón Londoño (Víctima 2)
Yuliet María Calderón Londoño en representación de Thiago Rivera (hijo de la Vícitima 2) (21-nov-22)
Martha Lucía Londoño Cardona (Madre de la víctima 2)
Sandra Milena Londoño (hermana de la víctima 2)
Natalia Londoño Cardona (hermana de la víctima 2)
Joan Sebastian Lodonoño (hermano de la víctima 2)
Marcela Londoño (hermana de la víctima 2)</t>
  </si>
  <si>
    <t>Se reconocerá la suma total de $354.332.162 que se estimaron bajo las siguientes consideraciones: 
1. Lucro Cesante: Se reconocerá como lucro cesante la suma de $ 118.815.202 a título de lucro cesante consolidado y futuro, en aplicación a la fórmula establecida por las altas Cortes. Al aplicar la fórmula prevista por el alto tribunal se tendrá como ingreso la suma de $1.391.311 teniendo en cuenta el certificado que obra en el expdiente. En ese sentido se estima el monto de $26.104.374 como lucro cesante consolidado y la suma de $92.710.828 como lucro cesante futuro.
2. Daño Moral: Se estimo la suma de $269.600.000, discriminada de la siguiente manera:
-	Daniel Rivera, en calidad de víctima directa: $33.000.000
-	María Ilda Medina, en calidad de madre de la víctima: $33.000.000
-	José Daniel Rivera, en calidad de padre de la víctima: $33.000.000
-	Jefferson Rivera, en calidad de hermano de la víctima: $16.650.000
-	Ingrid Rivera, en calidad de hermana de la víctima: $16.650.000
-	María Inés Martínez, en calidad de abuela de la víctima: $16.650.000
-	Blanca María Martín, en calidad de abuela de la víctima: $16.650.000
-	Yuliet María Calderón el calidad de víctima directa: $20.000.000
-	Thiago Joel Rivera, en calidad de hijo de la víctima: $20.000.000
-	Martha Lucía Londoño, en calidad de madre de la víctima: $20.000.000
-	Sandra Milena Londoño,  en calidad de hermana de la víctima: $11.000.000
-	Natalia Londoño Cardona,  en calidad de hermana de la víctima: $11.000.000
-	Joan Sebastián Londoño, en calidad de hermano de la víctima: $11.000.000
-	Marcela Londoño, en calidad de hermana de la víctima: $11.000.000
Este valor se fijó en proporción al criterio jurisprudencial de la Corte Suprema de Justicia (Sentencia del 23/05/2018, MP: Aroldo Wilson Quiroz) en el que se ha establecido un rango entre $50.000.000 y $60.000.0000 para resarcir a la víctima cuando  las lesiones generan daños permanentes en la vida de la víctima y generan una pérdida de capacidad laboral del 50 % o más. Lo anterior, en consideración a que el señor Daniel Rivera fue calificado con una PCL de 27,75% y la señora Yuliet Cardona fue calificada con una PCL de 12,90%.
3. Daño a la vida en relación: Se estimo la suma de $54.500.000, discriminada de la siguiente manera:
-	Daniel Rivera, en calidad de víctima directa: $27.500.000
-	Yuliet María Calderón el calidad de víctima directa: $16.000.000
-	Thiago Joel Rivera, en calidad de hijo de la víctima: 11.000.000
Este valor se fijó en proporción al criterio jurisprudencial de la Corte Suprema de Justicia (Sentencia del 08/09/2021, MP: Aroldo Wilson Quiroz) en el que se ha establecido un la suma de $50.000.000 para resarcir a la víctima y sus familiares cuando  las lesiones generan daños permanentes en la vida de la víctima y generan una pérdida de capacidad laboral del 50 % o más. Lo anterior, en consideración a que el señor Daniel Rivera fue calificado con una PCL de 27,75% y la señora Yuliet Cardona fue calificada con una PCL de 12,90%.
Por otra parte, debe indicarse que no se reconoce suma alguna por este perjuicio a los demás demandantes, quienes son familiares de las víctimas, lo anterior en tanto que dentro del expediente no obra prueba alguna respecto de la convivencia o cercanía con las víctimas. Sin perjuicio de lo previamente expuesto, debe recalcarse que la liquidación podría una vez se realice la práctica de los interrogatorios y testimonios.
4. Concurrencia de Culpas: Teniendo en cuenta que ambas partes estaban ejerciendo una  actividad peligrosa, hay una coparticipación del 20 % en la producción del resultado dañoso en cabeza del señor Daniel Rivera (demandante). Por tanto,  el  extremo pasivo debe reconocer sólo el 80 % del valor  total de los perjuicios tasados anteriormente.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</si>
</sst>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 #,##0;[Red]\-&quot;$&quot;\ #,##0"/>
    <numFmt numFmtId="165" formatCode="_-&quot;$&quot;\ * #,##0_-;\-&quot;$&quot;\ * #,##0_-;_-&quot;$&quot;\ * &quot;-&quot;_-;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u/>
      <sz val="11"/>
      <color theme="10"/>
      <name val="Calibri"/>
      <family val="2"/>
      <scheme val="minor"/>
    </font>
    <font>
      <sz val="11"/>
      <color rgb="FFFF0000"/>
      <name val="Calibri"/>
      <family val="2"/>
      <scheme val="minor"/>
    </font>
  </fonts>
  <fills count="8">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s>
  <cellStyleXfs count="4">
    <xf numFmtId="0" fontId="0" fillId="0" borderId="0"/>
    <xf numFmtId="165" fontId="1" fillId="0" borderId="0" applyFont="0" applyFill="0" applyBorder="0" applyAlignment="0" applyProtection="0"/>
    <xf numFmtId="9" fontId="1" fillId="0" borderId="0" applyFont="0" applyFill="0" applyBorder="0" applyAlignment="0" applyProtection="0"/>
    <xf numFmtId="0" fontId="7" fillId="0" borderId="0" applyNumberFormat="0" applyFill="0" applyBorder="0" applyAlignment="0" applyProtection="0"/>
  </cellStyleXfs>
  <cellXfs count="11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0" fontId="0" fillId="0" borderId="1" xfId="0" applyBorder="1" applyAlignment="1">
      <alignment horizontal="justify" vertical="top"/>
    </xf>
    <xf numFmtId="0" fontId="2" fillId="0" borderId="1" xfId="0"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center" vertical="top"/>
    </xf>
    <xf numFmtId="0" fontId="0" fillId="0" borderId="1" xfId="0" applyBorder="1" applyAlignment="1">
      <alignment vertical="top" wrapText="1"/>
    </xf>
    <xf numFmtId="0" fontId="6" fillId="0" borderId="1" xfId="0" applyFont="1" applyBorder="1" applyAlignment="1">
      <alignment vertical="top" wrapText="1"/>
    </xf>
    <xf numFmtId="0" fontId="0" fillId="0" borderId="3" xfId="0" applyBorder="1" applyAlignment="1">
      <alignment vertical="top" wrapText="1"/>
    </xf>
    <xf numFmtId="0" fontId="0" fillId="7" borderId="1" xfId="0" applyFill="1" applyBorder="1" applyAlignment="1">
      <alignment vertical="top" wrapText="1"/>
    </xf>
    <xf numFmtId="0" fontId="0" fillId="7" borderId="1" xfId="0" applyFill="1" applyBorder="1" applyAlignment="1">
      <alignment vertical="top"/>
    </xf>
    <xf numFmtId="0" fontId="0" fillId="7" borderId="3" xfId="0" applyFill="1" applyBorder="1" applyAlignment="1">
      <alignment horizontal="center"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9" fontId="0" fillId="0" borderId="0" xfId="2" applyFont="1"/>
    <xf numFmtId="9" fontId="0" fillId="0" borderId="0" xfId="0" applyNumberFormat="1"/>
    <xf numFmtId="0" fontId="5" fillId="2" borderId="8" xfId="0" applyFont="1" applyFill="1" applyBorder="1" applyAlignment="1">
      <alignment horizontal="justify" vertical="top"/>
    </xf>
    <xf numFmtId="165" fontId="0" fillId="0" borderId="0" xfId="0" applyNumberFormat="1"/>
    <xf numFmtId="9" fontId="0" fillId="0" borderId="0" xfId="1" applyNumberFormat="1" applyFont="1"/>
    <xf numFmtId="0" fontId="0" fillId="7" borderId="1" xfId="0" applyFill="1" applyBorder="1" applyAlignment="1">
      <alignment horizontal="justify" vertical="top" wrapText="1"/>
    </xf>
    <xf numFmtId="0" fontId="2" fillId="7" borderId="1" xfId="0" applyFont="1" applyFill="1" applyBorder="1" applyAlignment="1">
      <alignment horizontal="justify" vertical="top" wrapText="1"/>
    </xf>
    <xf numFmtId="165" fontId="2" fillId="7" borderId="1" xfId="1" applyFont="1" applyFill="1" applyBorder="1" applyAlignment="1">
      <alignment horizontal="justify" vertical="top" wrapText="1"/>
    </xf>
    <xf numFmtId="0" fontId="0" fillId="0" borderId="0" xfId="0" applyAlignment="1">
      <alignment horizontal="left"/>
    </xf>
    <xf numFmtId="0" fontId="2" fillId="0" borderId="2" xfId="0" applyFont="1" applyBorder="1" applyAlignment="1">
      <alignment horizontal="justify" vertical="top" wrapText="1"/>
    </xf>
    <xf numFmtId="165" fontId="0" fillId="0" borderId="1" xfId="1" applyFont="1" applyBorder="1" applyAlignment="1" applyProtection="1">
      <alignment horizontal="justify" vertical="top"/>
      <protection locked="0"/>
    </xf>
    <xf numFmtId="9" fontId="0" fillId="0" borderId="1" xfId="2" applyFont="1" applyBorder="1" applyAlignment="1" applyProtection="1">
      <alignment horizontal="center" vertical="top"/>
      <protection locked="0"/>
    </xf>
    <xf numFmtId="165" fontId="0" fillId="0" borderId="1" xfId="1" applyFont="1" applyBorder="1" applyAlignment="1" applyProtection="1">
      <alignment horizontal="center"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2" xfId="0" applyFont="1" applyBorder="1" applyAlignment="1" applyProtection="1">
      <alignment horizontal="justify" vertical="top" wrapText="1"/>
      <protection locked="0"/>
    </xf>
    <xf numFmtId="0" fontId="2" fillId="0" borderId="1" xfId="0" applyFont="1" applyBorder="1" applyAlignment="1" applyProtection="1">
      <alignment horizontal="justify" vertical="top"/>
      <protection locked="0"/>
    </xf>
    <xf numFmtId="165" fontId="6" fillId="7" borderId="1" xfId="1" applyFont="1" applyFill="1" applyBorder="1" applyAlignment="1" applyProtection="1">
      <alignment horizontal="center" vertical="top"/>
      <protection locked="0"/>
    </xf>
    <xf numFmtId="165" fontId="4" fillId="7" borderId="1" xfId="1"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3" fillId="2" borderId="4" xfId="0" applyFont="1" applyFill="1" applyBorder="1" applyAlignment="1" applyProtection="1">
      <alignment horizontal="center" vertical="top"/>
      <protection locked="0"/>
    </xf>
    <xf numFmtId="0" fontId="0" fillId="7" borderId="1" xfId="0" applyFill="1" applyBorder="1" applyAlignment="1">
      <alignment horizontal="justify" vertical="top" wrapText="1"/>
    </xf>
    <xf numFmtId="0" fontId="0" fillId="7" borderId="1" xfId="0" applyFill="1" applyBorder="1" applyAlignment="1">
      <alignment horizontal="justify" vertical="top"/>
    </xf>
    <xf numFmtId="15" fontId="0" fillId="7" borderId="1" xfId="0" applyNumberFormat="1" applyFill="1" applyBorder="1" applyAlignment="1">
      <alignment horizontal="justify" vertical="top" wrapText="1"/>
    </xf>
    <xf numFmtId="0" fontId="6" fillId="0" borderId="1" xfId="0" applyFont="1" applyBorder="1" applyAlignment="1">
      <alignment horizontal="justify" vertical="top" wrapText="1"/>
    </xf>
    <xf numFmtId="0" fontId="7" fillId="0" borderId="1" xfId="3" applyBorder="1" applyAlignment="1">
      <alignment horizontal="justify" vertical="top" wrapText="1"/>
    </xf>
    <xf numFmtId="0" fontId="0" fillId="0" borderId="1" xfId="0" applyBorder="1" applyAlignment="1">
      <alignment horizontal="justify" vertical="top" wrapText="1"/>
    </xf>
    <xf numFmtId="0" fontId="0" fillId="0" borderId="1" xfId="0" applyBorder="1" applyAlignment="1">
      <alignment horizontal="justify" vertical="top"/>
    </xf>
    <xf numFmtId="14" fontId="6" fillId="0" borderId="1" xfId="0" applyNumberFormat="1" applyFont="1" applyBorder="1" applyAlignment="1">
      <alignment horizontal="justify" vertical="top" wrapText="1"/>
    </xf>
    <xf numFmtId="0" fontId="6" fillId="0" borderId="1" xfId="0" applyFont="1" applyBorder="1" applyAlignment="1">
      <alignment horizontal="justify" vertical="top"/>
    </xf>
    <xf numFmtId="14" fontId="0" fillId="0" borderId="1" xfId="0" applyNumberFormat="1" applyBorder="1" applyAlignment="1">
      <alignment horizontal="justify" vertical="top"/>
    </xf>
    <xf numFmtId="14" fontId="0" fillId="7" borderId="2" xfId="0" applyNumberFormat="1" applyFill="1" applyBorder="1" applyAlignment="1">
      <alignment horizontal="justify" vertical="top"/>
    </xf>
    <xf numFmtId="0" fontId="0" fillId="7" borderId="3" xfId="0" applyFill="1" applyBorder="1" applyAlignment="1">
      <alignment horizontal="justify" vertical="top"/>
    </xf>
    <xf numFmtId="0" fontId="3" fillId="2" borderId="6" xfId="0" applyFont="1" applyFill="1" applyBorder="1" applyAlignment="1">
      <alignment horizontal="center" vertical="top"/>
    </xf>
    <xf numFmtId="0" fontId="0" fillId="0" borderId="2" xfId="0" applyBorder="1" applyAlignment="1">
      <alignment horizontal="justify" vertical="top"/>
    </xf>
    <xf numFmtId="0" fontId="0" fillId="0" borderId="3" xfId="0" applyBorder="1" applyAlignment="1">
      <alignment horizontal="justify" vertical="top"/>
    </xf>
    <xf numFmtId="164" fontId="0" fillId="0" borderId="1" xfId="1" applyNumberFormat="1" applyFont="1" applyBorder="1" applyAlignment="1">
      <alignment horizontal="justify" vertical="top" wrapText="1"/>
    </xf>
    <xf numFmtId="165" fontId="0" fillId="0" borderId="1" xfId="1" applyFont="1" applyBorder="1" applyAlignment="1">
      <alignment horizontal="justify" vertical="top" wrapText="1"/>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wrapText="1"/>
    </xf>
    <xf numFmtId="0" fontId="2" fillId="7" borderId="1" xfId="0" applyFont="1" applyFill="1" applyBorder="1" applyAlignment="1">
      <alignment horizontal="justify" vertical="top" wrapText="1"/>
    </xf>
    <xf numFmtId="0" fontId="0" fillId="0" borderId="1" xfId="0" applyBorder="1" applyAlignment="1">
      <alignment horizontal="justify" wrapText="1"/>
    </xf>
    <xf numFmtId="0" fontId="0" fillId="0" borderId="1" xfId="0" applyBorder="1" applyAlignment="1">
      <alignment horizontal="justify"/>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4" fillId="2" borderId="4" xfId="0" applyFont="1" applyFill="1" applyBorder="1" applyAlignment="1">
      <alignment horizontal="justify" vertical="top"/>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7" borderId="5" xfId="0" applyFill="1" applyBorder="1" applyAlignment="1">
      <alignment horizontal="left" vertical="top"/>
    </xf>
    <xf numFmtId="0" fontId="0" fillId="7" borderId="7" xfId="0" applyFill="1" applyBorder="1" applyAlignment="1">
      <alignment horizontal="left" vertical="top"/>
    </xf>
    <xf numFmtId="0" fontId="0" fillId="7" borderId="12" xfId="0" applyFill="1" applyBorder="1" applyAlignment="1">
      <alignment horizontal="left" vertical="top"/>
    </xf>
    <xf numFmtId="0" fontId="0" fillId="7" borderId="8" xfId="0" applyFill="1" applyBorder="1" applyAlignment="1">
      <alignment horizontal="left" vertical="top"/>
    </xf>
    <xf numFmtId="0" fontId="0" fillId="7" borderId="13" xfId="0" applyFill="1" applyBorder="1" applyAlignment="1">
      <alignment horizontal="left" vertical="top"/>
    </xf>
    <xf numFmtId="0" fontId="0" fillId="7" borderId="14" xfId="0" applyFill="1" applyBorder="1" applyAlignment="1">
      <alignment horizontal="left" vertical="top"/>
    </xf>
    <xf numFmtId="0" fontId="4" fillId="2" borderId="4" xfId="0" applyFont="1" applyFill="1" applyBorder="1" applyAlignment="1">
      <alignment horizontal="center" vertical="top"/>
    </xf>
    <xf numFmtId="0" fontId="0" fillId="0" borderId="2" xfId="0" applyBorder="1" applyAlignment="1">
      <alignment horizontal="left" vertical="top" wrapText="1"/>
    </xf>
    <xf numFmtId="0" fontId="0" fillId="0" borderId="3" xfId="0" applyBorder="1" applyAlignment="1">
      <alignment horizontal="left" vertical="top" wrapText="1"/>
    </xf>
    <xf numFmtId="165" fontId="0" fillId="0" borderId="2" xfId="1" applyFont="1" applyBorder="1" applyAlignment="1">
      <alignment horizontal="center" vertical="top"/>
    </xf>
    <xf numFmtId="165" fontId="0" fillId="0" borderId="3" xfId="1" applyFont="1" applyBorder="1" applyAlignment="1">
      <alignment horizontal="center"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5" fillId="6" borderId="11" xfId="0" applyFont="1" applyFill="1" applyBorder="1" applyAlignment="1">
      <alignment horizontal="center" vertical="center"/>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165" fontId="0" fillId="5" borderId="2" xfId="1" applyFont="1" applyFill="1" applyBorder="1" applyAlignment="1" applyProtection="1">
      <alignment horizontal="justify" vertical="top"/>
      <protection locked="0"/>
    </xf>
    <xf numFmtId="165" fontId="0" fillId="5" borderId="3" xfId="1" applyFont="1" applyFill="1" applyBorder="1" applyAlignment="1" applyProtection="1">
      <alignment horizontal="justify" vertical="top"/>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0" fillId="0" borderId="1" xfId="0" applyBorder="1" applyAlignment="1" applyProtection="1">
      <alignment horizontal="center"/>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165" fontId="0" fillId="5" borderId="0" xfId="1" applyFont="1" applyFill="1" applyBorder="1" applyAlignment="1" applyProtection="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4" fillId="6" borderId="13" xfId="0" applyFont="1" applyFill="1" applyBorder="1" applyAlignment="1">
      <alignment horizontal="center" vertical="top"/>
    </xf>
    <xf numFmtId="0" fontId="4" fillId="6" borderId="6" xfId="0" applyFont="1" applyFill="1" applyBorder="1" applyAlignment="1">
      <alignment horizontal="center" vertical="top"/>
    </xf>
    <xf numFmtId="0" fontId="0" fillId="0" borderId="1" xfId="0" applyBorder="1" applyAlignment="1">
      <alignment horizontal="center" vertical="top" wrapText="1"/>
    </xf>
    <xf numFmtId="0" fontId="0" fillId="0" borderId="1" xfId="0" applyBorder="1" applyAlignment="1">
      <alignment horizontal="center" vertical="top"/>
    </xf>
    <xf numFmtId="165" fontId="0" fillId="5" borderId="1" xfId="1" applyFont="1" applyFill="1" applyBorder="1" applyAlignment="1">
      <alignment horizontal="justify" vertical="top"/>
    </xf>
    <xf numFmtId="165" fontId="0" fillId="0" borderId="1" xfId="0" applyNumberFormat="1" applyBorder="1" applyAlignment="1">
      <alignment horizontal="justify" vertical="top"/>
    </xf>
  </cellXfs>
  <cellStyles count="4">
    <cellStyle name="Hipervínculo" xfId="3" builtinId="8"/>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51</xdr:row>
      <xdr:rowOff>0</xdr:rowOff>
    </xdr:from>
    <xdr:to>
      <xdr:col>2</xdr:col>
      <xdr:colOff>3834243</xdr:colOff>
      <xdr:row>77</xdr:row>
      <xdr:rowOff>85095</xdr:rowOff>
    </xdr:to>
    <xdr:pic>
      <xdr:nvPicPr>
        <xdr:cNvPr id="2" name="Imagen 1">
          <a:extLst>
            <a:ext uri="{FF2B5EF4-FFF2-40B4-BE49-F238E27FC236}">
              <a16:creationId xmlns:a16="http://schemas.microsoft.com/office/drawing/2014/main" id="{1A369F18-E5B2-3A4A-B703-8148E13A74FA}"/>
            </a:ext>
          </a:extLst>
        </xdr:cNvPr>
        <xdr:cNvPicPr>
          <a:picLocks noChangeAspect="1"/>
        </xdr:cNvPicPr>
      </xdr:nvPicPr>
      <xdr:blipFill>
        <a:blip xmlns:r="http://schemas.openxmlformats.org/officeDocument/2006/relationships" r:embed="rId1"/>
        <a:stretch>
          <a:fillRect/>
        </a:stretch>
      </xdr:blipFill>
      <xdr:spPr>
        <a:xfrm>
          <a:off x="0" y="10134600"/>
          <a:ext cx="10031843" cy="503809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ntxnas1/Colombia/INDEMNIZ_PROCESOS_JUDICIALES/TATIANA/Procesos/Informes%20Iniciales/Copia%20de%20Informe%20Incicial%202017%20%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s>
    <sheetDataSet>
      <sheetData sheetId="0" refreshError="1"/>
      <sheetData sheetId="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3" tint="-0.499984740745262"/>
  </sheetPr>
  <dimension ref="A1:F80"/>
  <sheetViews>
    <sheetView topLeftCell="A22" zoomScale="145" zoomScaleNormal="145" workbookViewId="0">
      <selection activeCell="B33" sqref="B33:C33"/>
    </sheetView>
  </sheetViews>
  <sheetFormatPr baseColWidth="10" defaultColWidth="0" defaultRowHeight="15" x14ac:dyDescent="0.2"/>
  <cols>
    <col min="1" max="1" width="53.5" style="8" customWidth="1"/>
    <col min="2" max="2" width="55.1640625" style="8" customWidth="1"/>
    <col min="3" max="3" width="19.1640625" style="8" customWidth="1"/>
    <col min="4" max="16383" width="11.5" style="2" hidden="1"/>
    <col min="16384" max="16384" width="11.5" style="2" hidden="1" customWidth="1"/>
  </cols>
  <sheetData>
    <row r="1" spans="1:3" ht="19" x14ac:dyDescent="0.2">
      <c r="A1" s="56" t="s">
        <v>0</v>
      </c>
      <c r="B1" s="56"/>
      <c r="C1" s="56"/>
    </row>
    <row r="2" spans="1:3" ht="16" x14ac:dyDescent="0.2">
      <c r="A2" s="5" t="s">
        <v>1</v>
      </c>
      <c r="B2" s="61" t="s">
        <v>156</v>
      </c>
      <c r="C2" s="62"/>
    </row>
    <row r="3" spans="1:3" ht="16" x14ac:dyDescent="0.2">
      <c r="A3" s="5" t="s">
        <v>2</v>
      </c>
      <c r="B3" s="63" t="s">
        <v>157</v>
      </c>
      <c r="C3" s="58"/>
    </row>
    <row r="4" spans="1:3" ht="51" customHeight="1" x14ac:dyDescent="0.2">
      <c r="A4" s="5" t="s">
        <v>3</v>
      </c>
      <c r="B4" s="63" t="s">
        <v>168</v>
      </c>
      <c r="C4" s="58"/>
    </row>
    <row r="5" spans="1:3" ht="215" customHeight="1" x14ac:dyDescent="0.2">
      <c r="A5" s="5" t="s">
        <v>4</v>
      </c>
      <c r="B5" s="63" t="s">
        <v>182</v>
      </c>
      <c r="C5" s="58"/>
    </row>
    <row r="6" spans="1:3" ht="16" x14ac:dyDescent="0.2">
      <c r="A6" s="5" t="s">
        <v>5</v>
      </c>
      <c r="B6" s="50" t="s">
        <v>121</v>
      </c>
      <c r="C6" s="50"/>
    </row>
    <row r="7" spans="1:3" ht="16" x14ac:dyDescent="0.2">
      <c r="A7" s="27" t="s">
        <v>6</v>
      </c>
      <c r="B7" s="57" t="s">
        <v>152</v>
      </c>
      <c r="C7" s="58"/>
    </row>
    <row r="8" spans="1:3" ht="32" customHeight="1" x14ac:dyDescent="0.2">
      <c r="A8" s="28" t="s">
        <v>137</v>
      </c>
      <c r="B8" s="65" t="s">
        <v>169</v>
      </c>
      <c r="C8" s="66"/>
    </row>
    <row r="9" spans="1:3" ht="33" customHeight="1" x14ac:dyDescent="0.2">
      <c r="A9" s="28" t="s">
        <v>131</v>
      </c>
      <c r="B9" s="47" t="s">
        <v>170</v>
      </c>
      <c r="C9" s="52"/>
    </row>
    <row r="10" spans="1:3" ht="17" customHeight="1" x14ac:dyDescent="0.2">
      <c r="A10" s="28" t="s">
        <v>7</v>
      </c>
      <c r="B10" s="47" t="s">
        <v>171</v>
      </c>
      <c r="C10" s="47"/>
    </row>
    <row r="11" spans="1:3" ht="16" customHeight="1" x14ac:dyDescent="0.2">
      <c r="A11" s="29" t="s">
        <v>8</v>
      </c>
      <c r="B11" s="47">
        <v>3132502727</v>
      </c>
      <c r="C11" s="47"/>
    </row>
    <row r="12" spans="1:3" ht="30" customHeight="1" x14ac:dyDescent="0.2">
      <c r="A12" s="5" t="s">
        <v>9</v>
      </c>
      <c r="B12" s="48" t="s">
        <v>172</v>
      </c>
      <c r="C12" s="49"/>
    </row>
    <row r="13" spans="1:3" ht="16" x14ac:dyDescent="0.2">
      <c r="A13" s="5" t="s">
        <v>10</v>
      </c>
      <c r="B13" s="50" t="s">
        <v>173</v>
      </c>
      <c r="C13" s="50"/>
    </row>
    <row r="14" spans="1:3" ht="33" customHeight="1" x14ac:dyDescent="0.2">
      <c r="A14" s="5" t="s">
        <v>11</v>
      </c>
      <c r="B14" s="51" t="s">
        <v>174</v>
      </c>
      <c r="C14" s="52"/>
    </row>
    <row r="15" spans="1:3" ht="34" customHeight="1" x14ac:dyDescent="0.2">
      <c r="A15" s="5" t="s">
        <v>144</v>
      </c>
      <c r="B15" s="49" t="s">
        <v>175</v>
      </c>
      <c r="C15" s="50"/>
    </row>
    <row r="16" spans="1:3" ht="16" x14ac:dyDescent="0.2">
      <c r="A16" s="5" t="s">
        <v>12</v>
      </c>
      <c r="B16" s="50" t="s">
        <v>158</v>
      </c>
      <c r="C16" s="50"/>
    </row>
    <row r="17" spans="1:3" ht="15" customHeight="1" x14ac:dyDescent="0.2">
      <c r="A17" s="5" t="s">
        <v>13</v>
      </c>
      <c r="B17" s="49" t="s">
        <v>14</v>
      </c>
      <c r="C17" s="49"/>
    </row>
    <row r="18" spans="1:3" ht="30" customHeight="1" x14ac:dyDescent="0.2">
      <c r="A18" s="5" t="s">
        <v>15</v>
      </c>
      <c r="B18" s="49" t="s">
        <v>176</v>
      </c>
      <c r="C18" s="49"/>
    </row>
    <row r="19" spans="1:3" ht="18.75" customHeight="1" x14ac:dyDescent="0.2">
      <c r="A19" s="5" t="s">
        <v>16</v>
      </c>
      <c r="B19" s="59">
        <v>1049700</v>
      </c>
      <c r="C19" s="60"/>
    </row>
    <row r="20" spans="1:3" ht="16" x14ac:dyDescent="0.2">
      <c r="A20" s="5" t="s">
        <v>132</v>
      </c>
      <c r="B20" s="50">
        <v>2</v>
      </c>
      <c r="C20" s="50"/>
    </row>
    <row r="21" spans="1:3" ht="17.25" customHeight="1" x14ac:dyDescent="0.2">
      <c r="A21" s="5" t="s">
        <v>17</v>
      </c>
      <c r="B21" s="49" t="s">
        <v>18</v>
      </c>
      <c r="C21" s="49"/>
    </row>
    <row r="22" spans="1:3" ht="16" x14ac:dyDescent="0.2">
      <c r="A22" s="28" t="s">
        <v>19</v>
      </c>
      <c r="B22" s="44" t="s">
        <v>159</v>
      </c>
      <c r="C22" s="44"/>
    </row>
    <row r="23" spans="1:3" ht="16" x14ac:dyDescent="0.2">
      <c r="A23" s="28" t="s">
        <v>20</v>
      </c>
      <c r="B23" s="46" t="s">
        <v>160</v>
      </c>
      <c r="C23" s="44"/>
    </row>
    <row r="24" spans="1:3" ht="16" x14ac:dyDescent="0.2">
      <c r="A24" s="28" t="s">
        <v>21</v>
      </c>
      <c r="B24" s="46" t="s">
        <v>160</v>
      </c>
      <c r="C24" s="44"/>
    </row>
    <row r="25" spans="1:3" x14ac:dyDescent="0.2">
      <c r="A25" s="64" t="s">
        <v>146</v>
      </c>
      <c r="B25" s="44" t="s">
        <v>177</v>
      </c>
      <c r="C25" s="45"/>
    </row>
    <row r="26" spans="1:3" x14ac:dyDescent="0.2">
      <c r="A26" s="64"/>
      <c r="B26" s="45"/>
      <c r="C26" s="45"/>
    </row>
    <row r="27" spans="1:3" ht="157" customHeight="1" x14ac:dyDescent="0.2">
      <c r="A27" s="64"/>
      <c r="B27" s="45"/>
      <c r="C27" s="45"/>
    </row>
    <row r="28" spans="1:3" ht="16" x14ac:dyDescent="0.2">
      <c r="A28" s="28" t="s">
        <v>23</v>
      </c>
      <c r="B28" s="44" t="s">
        <v>164</v>
      </c>
      <c r="C28" s="45"/>
    </row>
    <row r="29" spans="1:3" ht="16" x14ac:dyDescent="0.2">
      <c r="A29" s="28" t="s">
        <v>24</v>
      </c>
      <c r="B29" s="45">
        <v>52003310</v>
      </c>
      <c r="C29" s="45"/>
    </row>
    <row r="30" spans="1:3" ht="16" x14ac:dyDescent="0.2">
      <c r="A30" s="28" t="s">
        <v>25</v>
      </c>
      <c r="B30" s="45" t="s">
        <v>161</v>
      </c>
      <c r="C30" s="45"/>
    </row>
    <row r="31" spans="1:3" ht="16" x14ac:dyDescent="0.2">
      <c r="A31" s="28" t="s">
        <v>133</v>
      </c>
      <c r="B31" s="45" t="s">
        <v>163</v>
      </c>
      <c r="C31" s="45"/>
    </row>
    <row r="32" spans="1:3" ht="16" x14ac:dyDescent="0.2">
      <c r="A32" s="28" t="s">
        <v>26</v>
      </c>
      <c r="B32" s="54" t="s">
        <v>162</v>
      </c>
      <c r="C32" s="55"/>
    </row>
    <row r="33" spans="1:3" ht="16" x14ac:dyDescent="0.2">
      <c r="A33" s="5" t="s">
        <v>27</v>
      </c>
      <c r="B33" s="53" t="s">
        <v>178</v>
      </c>
      <c r="C33" s="53"/>
    </row>
    <row r="34" spans="1:3" ht="48" x14ac:dyDescent="0.2">
      <c r="A34" s="5" t="s">
        <v>134</v>
      </c>
      <c r="B34" s="53" t="s">
        <v>179</v>
      </c>
      <c r="C34" s="50"/>
    </row>
    <row r="37" spans="1:3" ht="15" customHeight="1" x14ac:dyDescent="0.2"/>
    <row r="38" spans="1:3" ht="15" customHeight="1" x14ac:dyDescent="0.2"/>
    <row r="45" spans="1:3" ht="15" customHeight="1" x14ac:dyDescent="0.2"/>
    <row r="50" spans="6:6" ht="18" customHeight="1" x14ac:dyDescent="0.2"/>
    <row r="53" spans="6:6" x14ac:dyDescent="0.2">
      <c r="F53" s="4"/>
    </row>
    <row r="54" spans="6:6" x14ac:dyDescent="0.2">
      <c r="F54" s="4"/>
    </row>
    <row r="55" spans="6:6" x14ac:dyDescent="0.2">
      <c r="F55" s="4"/>
    </row>
    <row r="66" ht="36" customHeight="1" x14ac:dyDescent="0.2"/>
    <row r="78" ht="33.75" customHeight="1" x14ac:dyDescent="0.2"/>
    <row r="79" ht="33.75" customHeight="1" x14ac:dyDescent="0.2"/>
    <row r="80" ht="33.75" customHeight="1" x14ac:dyDescent="0.2"/>
  </sheetData>
  <dataConsolidate/>
  <mergeCells count="33">
    <mergeCell ref="B28:C28"/>
    <mergeCell ref="A1:C1"/>
    <mergeCell ref="B20:C20"/>
    <mergeCell ref="B17:C17"/>
    <mergeCell ref="B7:C7"/>
    <mergeCell ref="B18:C18"/>
    <mergeCell ref="B19:C19"/>
    <mergeCell ref="B2:C2"/>
    <mergeCell ref="B3:C3"/>
    <mergeCell ref="B4:C4"/>
    <mergeCell ref="B5:C5"/>
    <mergeCell ref="A25:A27"/>
    <mergeCell ref="B6:C6"/>
    <mergeCell ref="B8:C8"/>
    <mergeCell ref="B9:C9"/>
    <mergeCell ref="B10:C10"/>
    <mergeCell ref="B34:C34"/>
    <mergeCell ref="B33:C33"/>
    <mergeCell ref="B31:C31"/>
    <mergeCell ref="B30:C30"/>
    <mergeCell ref="B29:C29"/>
    <mergeCell ref="B32:C32"/>
    <mergeCell ref="B25:C27"/>
    <mergeCell ref="B24:C24"/>
    <mergeCell ref="B23:C23"/>
    <mergeCell ref="B22:C22"/>
    <mergeCell ref="B11:C11"/>
    <mergeCell ref="B12:C12"/>
    <mergeCell ref="B13:C13"/>
    <mergeCell ref="B14:C14"/>
    <mergeCell ref="B21:C21"/>
    <mergeCell ref="B15:C15"/>
    <mergeCell ref="B16:C16"/>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4">
        <x14:dataValidation type="list" allowBlank="1" showInputMessage="1" showErrorMessage="1" xr:uid="{F90C730C-89E0-470E-9D05-8F1740F3A538}">
          <x14:formula1>
            <xm:f>Hoja2!$H$2:$H$5</xm:f>
          </x14:formula1>
          <xm:sqref>B17:C17</xm:sqref>
        </x14:dataValidation>
        <x14:dataValidation type="list" allowBlank="1" showInputMessage="1" showErrorMessage="1" xr:uid="{666CA25D-9895-4FFF-8C94-EA211A77A836}">
          <x14:formula1>
            <xm:f>Hoja2!$I$1:$I$7</xm:f>
          </x14:formula1>
          <xm:sqref>B21:C21</xm:sqref>
        </x14:dataValidation>
        <x14:dataValidation type="list" allowBlank="1" showInputMessage="1" showErrorMessage="1" xr:uid="{E4219A2B-3323-48C8-8CC9-A0539EDCD90D}">
          <x14:formula1>
            <xm:f>Hoja2!$K$1:$K$2</xm:f>
          </x14:formula1>
          <xm:sqref>B6:C6</xm:sqref>
        </x14:dataValidation>
        <x14:dataValidation type="list" allowBlank="1" showInputMessage="1" showErrorMessage="1" xr:uid="{F3F17078-17F3-4979-B388-4480F4297950}">
          <x14:formula1>
            <xm:f>Hoja2!$L$1:$L$13</xm:f>
          </x14:formula1>
          <xm:sqref>B7:C7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BF33DD-9324-4C58-AE69-FBBA2C2A8171}">
  <sheetPr codeName="Hoja2">
    <tabColor theme="3" tint="-0.499984740745262"/>
  </sheetPr>
  <dimension ref="A1:C50"/>
  <sheetViews>
    <sheetView zoomScaleNormal="100" workbookViewId="0">
      <selection activeCell="A52" sqref="A52"/>
    </sheetView>
  </sheetViews>
  <sheetFormatPr baseColWidth="10" defaultColWidth="0" defaultRowHeight="15" x14ac:dyDescent="0.2"/>
  <cols>
    <col min="1" max="1" width="49.83203125" customWidth="1"/>
    <col min="2" max="2" width="31.5" customWidth="1"/>
    <col min="3" max="3" width="90.1640625" customWidth="1"/>
    <col min="4" max="16384" width="11.5" hidden="1"/>
  </cols>
  <sheetData>
    <row r="1" spans="1:3" ht="19" x14ac:dyDescent="0.2">
      <c r="A1" s="67" t="s">
        <v>28</v>
      </c>
      <c r="B1" s="67"/>
      <c r="C1" s="67"/>
    </row>
    <row r="2" spans="1:3" ht="15.75" customHeight="1" x14ac:dyDescent="0.2">
      <c r="A2" s="20" t="s">
        <v>29</v>
      </c>
      <c r="B2" s="68" t="s">
        <v>165</v>
      </c>
      <c r="C2" s="69"/>
    </row>
    <row r="3" spans="1:3" s="2" customFormat="1" ht="16" x14ac:dyDescent="0.2">
      <c r="A3" s="5" t="s">
        <v>1</v>
      </c>
      <c r="B3" s="50" t="str">
        <f>'AUTOS  NOTA 322'!B2:C2</f>
        <v>11001310304920220007700</v>
      </c>
      <c r="C3" s="50"/>
    </row>
    <row r="4" spans="1:3" s="2" customFormat="1" ht="16" x14ac:dyDescent="0.2">
      <c r="A4" s="5" t="s">
        <v>2</v>
      </c>
      <c r="B4" s="50" t="str">
        <f>'AUTOS  NOTA 322'!B3:C3</f>
        <v>49 CIVIL DEL CIRCUITO DE BOGOTÁ</v>
      </c>
      <c r="C4" s="50"/>
    </row>
    <row r="5" spans="1:3" s="2" customFormat="1" ht="16" x14ac:dyDescent="0.2">
      <c r="A5" s="5" t="s">
        <v>3</v>
      </c>
      <c r="B5" s="50" t="str">
        <f>'AUTOS  NOTA 322'!B4:C4</f>
        <v>Jairo David Ramírez Ossa (conductor)
Claudia Maria Ossa (asegurada)
Allianz Seguros S.A.</v>
      </c>
      <c r="C5" s="50"/>
    </row>
    <row r="6" spans="1:3" s="2" customFormat="1" ht="16" x14ac:dyDescent="0.2">
      <c r="A6" s="5" t="s">
        <v>4</v>
      </c>
      <c r="B6" s="50" t="str">
        <f>'AUTOS  NOTA 322'!B5:C5</f>
        <v>Daniel Stiven Rivera (Víctima 1);
María Ilda Medina Martínez (Madre de la víctima 1);
Jeferson Anibal Rivera Medina (Hermano de la víctima 1);
José Daniel Rivera Martínez (Padre de la víctima 1);
María Inés Martínez de Medina (Abuela de la víctima 1);
Ingrid Lorena Rivera Medina (Hermana de la víctima 1);
Blanca María Martín de Rivera (Abuela de la víctima 1)
Yuliet María Calderón Londoño (Víctima 2)
Yuliet María Calderón Londoño en representación de Thiago Rivera (hijo de la Vícitima 2) (21-nov-22)
Martha Lucía Londoño Cardona (Madre de la víctima 2)
Sandra Milena Londoño (hermana de la víctima 2)
Natalia Londoño Cardona (hermana de la víctima 2)
Joan Sebastian Lodonoño (hermano de la víctima 2)
Marcela Londoño (hermana de la víctima 2)</v>
      </c>
      <c r="C6" s="50"/>
    </row>
    <row r="7" spans="1:3" s="2" customFormat="1" ht="16" x14ac:dyDescent="0.2">
      <c r="A7" s="5" t="s">
        <v>5</v>
      </c>
      <c r="B7" s="50" t="str">
        <f>'AUTOS  NOTA 322'!B6:C6</f>
        <v>DEMANDA DIRECTA</v>
      </c>
      <c r="C7" s="50"/>
    </row>
    <row r="8" spans="1:3" s="2" customFormat="1" ht="16" x14ac:dyDescent="0.2">
      <c r="A8" s="31" t="s">
        <v>118</v>
      </c>
      <c r="B8" s="50" t="str">
        <f>'AUTOS  NOTA 322'!B7:C8</f>
        <v xml:space="preserve">Daniel Stiven Rivera
Yuliet María Calderón </v>
      </c>
      <c r="C8" s="50"/>
    </row>
    <row r="9" spans="1:3" ht="16" x14ac:dyDescent="0.2">
      <c r="A9" s="20" t="s">
        <v>30</v>
      </c>
      <c r="B9" s="50" t="s">
        <v>166</v>
      </c>
      <c r="C9" s="50"/>
    </row>
    <row r="10" spans="1:3" ht="16" x14ac:dyDescent="0.2">
      <c r="A10" s="20" t="s">
        <v>22</v>
      </c>
      <c r="B10" s="50" t="s">
        <v>123</v>
      </c>
      <c r="C10" s="50"/>
    </row>
    <row r="11" spans="1:3" ht="16" x14ac:dyDescent="0.2">
      <c r="A11" s="20" t="s">
        <v>31</v>
      </c>
      <c r="B11" s="82"/>
      <c r="C11" s="83"/>
    </row>
    <row r="12" spans="1:3" ht="16" x14ac:dyDescent="0.2">
      <c r="A12" s="20" t="s">
        <v>136</v>
      </c>
      <c r="B12" s="82"/>
      <c r="C12" s="83"/>
    </row>
    <row r="13" spans="1:3" ht="16" x14ac:dyDescent="0.2">
      <c r="A13" s="20" t="s">
        <v>32</v>
      </c>
      <c r="B13" s="57" t="s">
        <v>94</v>
      </c>
      <c r="C13" s="58"/>
    </row>
    <row r="14" spans="1:3" ht="16" x14ac:dyDescent="0.2">
      <c r="A14" s="20" t="s">
        <v>33</v>
      </c>
      <c r="B14" s="49"/>
      <c r="C14" s="50"/>
    </row>
    <row r="15" spans="1:3" ht="16" x14ac:dyDescent="0.2">
      <c r="A15" s="20" t="s">
        <v>34</v>
      </c>
      <c r="B15" s="50"/>
      <c r="C15" s="50"/>
    </row>
    <row r="16" spans="1:3" ht="16" x14ac:dyDescent="0.2">
      <c r="A16" s="20" t="s">
        <v>36</v>
      </c>
      <c r="B16" s="50"/>
      <c r="C16" s="50"/>
    </row>
    <row r="17" spans="1:3" x14ac:dyDescent="0.2">
      <c r="A17" s="84" t="s">
        <v>37</v>
      </c>
      <c r="B17" s="50"/>
      <c r="C17" s="50"/>
    </row>
    <row r="18" spans="1:3" x14ac:dyDescent="0.2">
      <c r="A18" s="85"/>
      <c r="B18" s="10" t="s">
        <v>39</v>
      </c>
      <c r="C18" s="10" t="s">
        <v>40</v>
      </c>
    </row>
    <row r="19" spans="1:3" ht="16" x14ac:dyDescent="0.2">
      <c r="A19" s="85"/>
      <c r="B19" s="6" t="s">
        <v>143</v>
      </c>
      <c r="C19" s="6"/>
    </row>
    <row r="20" spans="1:3" x14ac:dyDescent="0.2">
      <c r="A20" s="85"/>
      <c r="B20" s="6"/>
      <c r="C20" s="6"/>
    </row>
    <row r="21" spans="1:3" x14ac:dyDescent="0.2">
      <c r="A21" s="86"/>
      <c r="B21" s="6"/>
      <c r="C21" s="6"/>
    </row>
    <row r="22" spans="1:3" ht="16" x14ac:dyDescent="0.2">
      <c r="A22" s="20" t="s">
        <v>41</v>
      </c>
      <c r="B22" s="50"/>
      <c r="C22" s="50"/>
    </row>
    <row r="23" spans="1:3" ht="16" x14ac:dyDescent="0.2">
      <c r="A23" s="20" t="s">
        <v>42</v>
      </c>
      <c r="B23" s="68"/>
      <c r="C23" s="69"/>
    </row>
    <row r="24" spans="1:3" ht="16" x14ac:dyDescent="0.2">
      <c r="A24" s="20" t="s">
        <v>43</v>
      </c>
      <c r="B24" s="50" t="s">
        <v>106</v>
      </c>
      <c r="C24" s="50"/>
    </row>
    <row r="25" spans="1:3" ht="16" x14ac:dyDescent="0.2">
      <c r="A25" s="20" t="s">
        <v>44</v>
      </c>
      <c r="B25" s="50" t="s">
        <v>35</v>
      </c>
      <c r="C25" s="50"/>
    </row>
    <row r="26" spans="1:3" ht="16" x14ac:dyDescent="0.2">
      <c r="A26" s="20" t="s">
        <v>46</v>
      </c>
      <c r="B26" s="50">
        <v>30000000</v>
      </c>
      <c r="C26" s="50"/>
    </row>
    <row r="27" spans="1:3" ht="16" x14ac:dyDescent="0.2">
      <c r="A27" s="19" t="s">
        <v>47</v>
      </c>
      <c r="B27" s="50" t="s">
        <v>45</v>
      </c>
      <c r="C27" s="50"/>
    </row>
    <row r="28" spans="1:3" x14ac:dyDescent="0.2">
      <c r="A28" s="70" t="s">
        <v>48</v>
      </c>
      <c r="B28" s="70"/>
      <c r="C28" s="70"/>
    </row>
    <row r="29" spans="1:3" ht="16" x14ac:dyDescent="0.2">
      <c r="A29" s="80" t="s">
        <v>49</v>
      </c>
      <c r="B29" s="81"/>
      <c r="C29" s="11" t="s">
        <v>167</v>
      </c>
    </row>
    <row r="30" spans="1:3" ht="16" x14ac:dyDescent="0.2">
      <c r="A30" s="80" t="s">
        <v>50</v>
      </c>
      <c r="B30" s="81"/>
      <c r="C30" s="11" t="s">
        <v>167</v>
      </c>
    </row>
    <row r="31" spans="1:3" ht="16" x14ac:dyDescent="0.2">
      <c r="A31" s="80" t="s">
        <v>51</v>
      </c>
      <c r="B31" s="81"/>
      <c r="C31" s="12" t="s">
        <v>167</v>
      </c>
    </row>
    <row r="32" spans="1:3" ht="16" x14ac:dyDescent="0.2">
      <c r="A32" s="80" t="s">
        <v>52</v>
      </c>
      <c r="B32" s="81"/>
      <c r="C32" s="11" t="s">
        <v>167</v>
      </c>
    </row>
    <row r="33" spans="1:3" x14ac:dyDescent="0.2">
      <c r="A33" s="80" t="s">
        <v>53</v>
      </c>
      <c r="B33" s="81"/>
      <c r="C33" s="11"/>
    </row>
    <row r="34" spans="1:3" x14ac:dyDescent="0.2">
      <c r="A34" s="80" t="s">
        <v>54</v>
      </c>
      <c r="B34" s="81"/>
      <c r="C34" s="13"/>
    </row>
    <row r="35" spans="1:3" x14ac:dyDescent="0.2">
      <c r="A35" s="71" t="s">
        <v>55</v>
      </c>
      <c r="B35" s="72"/>
      <c r="C35" s="14"/>
    </row>
    <row r="36" spans="1:3" x14ac:dyDescent="0.2">
      <c r="A36" s="71" t="s">
        <v>56</v>
      </c>
      <c r="B36" s="72"/>
      <c r="C36" s="15"/>
    </row>
    <row r="37" spans="1:3" x14ac:dyDescent="0.2">
      <c r="A37" s="73" t="s">
        <v>57</v>
      </c>
      <c r="B37" s="74"/>
      <c r="C37" s="15"/>
    </row>
    <row r="38" spans="1:3" x14ac:dyDescent="0.2">
      <c r="A38" s="75"/>
      <c r="B38" s="76"/>
      <c r="C38" s="15"/>
    </row>
    <row r="39" spans="1:3" x14ac:dyDescent="0.2">
      <c r="A39" s="77"/>
      <c r="B39" s="78"/>
      <c r="C39" s="15"/>
    </row>
    <row r="40" spans="1:3" x14ac:dyDescent="0.2">
      <c r="A40" s="79" t="s">
        <v>58</v>
      </c>
      <c r="B40" s="79"/>
      <c r="C40" s="79"/>
    </row>
    <row r="41" spans="1:3" ht="16" x14ac:dyDescent="0.2">
      <c r="A41" s="17" t="s">
        <v>59</v>
      </c>
      <c r="B41" s="18"/>
      <c r="C41" s="15"/>
    </row>
    <row r="42" spans="1:3" x14ac:dyDescent="0.2">
      <c r="A42" s="71" t="s">
        <v>60</v>
      </c>
      <c r="B42" s="72"/>
      <c r="C42" s="15"/>
    </row>
    <row r="43" spans="1:3" x14ac:dyDescent="0.2">
      <c r="A43" s="71" t="s">
        <v>61</v>
      </c>
      <c r="B43" s="72"/>
      <c r="C43" s="15"/>
    </row>
    <row r="44" spans="1:3" ht="16" x14ac:dyDescent="0.2">
      <c r="A44" s="17" t="s">
        <v>62</v>
      </c>
      <c r="B44" s="18"/>
      <c r="C44" s="15"/>
    </row>
    <row r="45" spans="1:3" ht="16" x14ac:dyDescent="0.2">
      <c r="A45" s="17" t="s">
        <v>63</v>
      </c>
      <c r="B45" s="18"/>
      <c r="C45" s="15"/>
    </row>
    <row r="46" spans="1:3" x14ac:dyDescent="0.2">
      <c r="A46" s="71" t="s">
        <v>64</v>
      </c>
      <c r="B46" s="72"/>
      <c r="C46" s="15"/>
    </row>
    <row r="47" spans="1:3" ht="16" x14ac:dyDescent="0.2">
      <c r="A47" s="17" t="s">
        <v>65</v>
      </c>
      <c r="B47" s="16"/>
      <c r="C47" s="15"/>
    </row>
    <row r="48" spans="1:3" x14ac:dyDescent="0.2">
      <c r="A48" s="71" t="s">
        <v>66</v>
      </c>
      <c r="B48" s="72"/>
      <c r="C48" s="15"/>
    </row>
    <row r="49" spans="1:3" x14ac:dyDescent="0.2">
      <c r="A49" s="71" t="s">
        <v>67</v>
      </c>
      <c r="B49" s="72"/>
      <c r="C49" s="15"/>
    </row>
    <row r="50" spans="1:3" x14ac:dyDescent="0.2">
      <c r="A50" s="71" t="s">
        <v>57</v>
      </c>
      <c r="B50" s="72"/>
      <c r="C50" s="15"/>
    </row>
  </sheetData>
  <mergeCells count="41">
    <mergeCell ref="A50:B50"/>
    <mergeCell ref="B11:C11"/>
    <mergeCell ref="A46:B46"/>
    <mergeCell ref="A48:B48"/>
    <mergeCell ref="A29:B29"/>
    <mergeCell ref="A30:B30"/>
    <mergeCell ref="B24:C24"/>
    <mergeCell ref="B15:C15"/>
    <mergeCell ref="B16:C16"/>
    <mergeCell ref="A17:A21"/>
    <mergeCell ref="B17:C17"/>
    <mergeCell ref="B22:C22"/>
    <mergeCell ref="B23:C23"/>
    <mergeCell ref="A34:B34"/>
    <mergeCell ref="A35:B35"/>
    <mergeCell ref="B12:C12"/>
    <mergeCell ref="B25:C25"/>
    <mergeCell ref="B26:C26"/>
    <mergeCell ref="B27:C27"/>
    <mergeCell ref="A28:C28"/>
    <mergeCell ref="A49:B49"/>
    <mergeCell ref="A37:B39"/>
    <mergeCell ref="A40:C40"/>
    <mergeCell ref="A42:B42"/>
    <mergeCell ref="A43:B43"/>
    <mergeCell ref="A31:B31"/>
    <mergeCell ref="A32:B32"/>
    <mergeCell ref="A33:B33"/>
    <mergeCell ref="A36:B36"/>
    <mergeCell ref="A1:C1"/>
    <mergeCell ref="B9:C9"/>
    <mergeCell ref="B10:C10"/>
    <mergeCell ref="B13:C13"/>
    <mergeCell ref="B14:C14"/>
    <mergeCell ref="B3:C3"/>
    <mergeCell ref="B4:C4"/>
    <mergeCell ref="B5:C5"/>
    <mergeCell ref="B6:C6"/>
    <mergeCell ref="B7:C7"/>
    <mergeCell ref="B2:C2"/>
    <mergeCell ref="B8:C8"/>
  </mergeCells>
  <pageMargins left="0.7" right="0.7" top="0.75" bottom="0.75" header="0.3" footer="0.3"/>
  <headerFooter>
    <oddHeader>&amp;C&amp;"Calibri"&amp;10&amp;K000000 Internal&amp;1#_x000D_</oddHeader>
  </headerFooter>
  <drawing r:id="rId1"/>
  <extLst>
    <ext xmlns:x14="http://schemas.microsoft.com/office/spreadsheetml/2009/9/main" uri="{CCE6A557-97BC-4b89-ADB6-D9C93CAAB3DF}">
      <x14:dataValidations xmlns:xm="http://schemas.microsoft.com/office/excel/2006/main" count="5">
        <x14:dataValidation type="list" allowBlank="1" showInputMessage="1" showErrorMessage="1" xr:uid="{DC5DD991-758D-4677-A068-EFC8E3E2210C}">
          <x14:formula1>
            <xm:f>Hoja2!$C$2:$C$4</xm:f>
          </x14:formula1>
          <xm:sqref>B17:C17</xm:sqref>
        </x14:dataValidation>
        <x14:dataValidation type="list" allowBlank="1" showInputMessage="1" showErrorMessage="1" xr:uid="{1ADD4A4E-5643-4A93-B80E-D96E7840C2C3}">
          <x14:formula1>
            <xm:f>Hoja2!$B$1:$B$2</xm:f>
          </x14:formula1>
          <xm:sqref>B27:C27 B15:C16 B22:C23 B25:C25</xm:sqref>
        </x14:dataValidation>
        <x14:dataValidation type="list" allowBlank="1" showInputMessage="1" showErrorMessage="1" xr:uid="{78881ADD-F402-405C-A447-4F5306B17914}">
          <x14:formula1>
            <xm:f>Hoja2!$E$2:$E$8</xm:f>
          </x14:formula1>
          <xm:sqref>B24:C24</xm:sqref>
        </x14:dataValidation>
        <x14:dataValidation type="list" allowBlank="1" showInputMessage="1" showErrorMessage="1" xr:uid="{07F32C26-B03B-45CB-8512-80C5ED13DA30}">
          <x14:formula1>
            <xm:f>Hoja2!$L$1:$L$13</xm:f>
          </x14:formula1>
          <xm:sqref>B10:C10</xm:sqref>
        </x14:dataValidation>
        <x14:dataValidation type="list" allowBlank="1" showInputMessage="1" showErrorMessage="1" xr:uid="{7EB01D08-957F-40A9-A09A-6C20688E3E0A}">
          <x14:formula1>
            <xm:f>Hoja2!$M$1:$M$3</xm:f>
          </x14:formula1>
          <xm:sqref>B13:C13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A30C24-DF4A-4737-B6C0-E720732AACE8}">
  <sheetPr codeName="Hoja3">
    <tabColor theme="3" tint="-0.499984740745262"/>
  </sheetPr>
  <dimension ref="A1:I44"/>
  <sheetViews>
    <sheetView tabSelected="1" zoomScale="115" zoomScaleNormal="115" workbookViewId="0">
      <selection activeCell="A22" sqref="A22:A38"/>
    </sheetView>
  </sheetViews>
  <sheetFormatPr baseColWidth="10" defaultColWidth="0" defaultRowHeight="15" x14ac:dyDescent="0.2"/>
  <cols>
    <col min="1" max="1" width="41.83203125" customWidth="1"/>
    <col min="2" max="2" width="35.33203125" customWidth="1"/>
    <col min="3" max="3" width="54.83203125" customWidth="1"/>
    <col min="4" max="8" width="11.5" hidden="1" customWidth="1"/>
    <col min="9" max="9" width="12" hidden="1" customWidth="1"/>
    <col min="10" max="16384" width="11.5" hidden="1"/>
  </cols>
  <sheetData>
    <row r="1" spans="1:9" ht="19" x14ac:dyDescent="0.2">
      <c r="A1" s="67" t="s">
        <v>68</v>
      </c>
      <c r="B1" s="67"/>
      <c r="C1" s="67"/>
    </row>
    <row r="2" spans="1:9" ht="15" customHeight="1" x14ac:dyDescent="0.2">
      <c r="A2" s="35" t="s">
        <v>29</v>
      </c>
      <c r="B2" s="91" t="str">
        <f>'AUTOS NOTA 321'!B2:C2</f>
        <v>APJ31169-86130035</v>
      </c>
      <c r="C2" s="92"/>
    </row>
    <row r="3" spans="1:9" ht="16" x14ac:dyDescent="0.2">
      <c r="A3" s="36" t="s">
        <v>1</v>
      </c>
      <c r="B3" s="95" t="str">
        <f>'AUTOS  NOTA 322'!B2:C2</f>
        <v>11001310304920220007700</v>
      </c>
      <c r="C3" s="95"/>
    </row>
    <row r="4" spans="1:9" ht="16" x14ac:dyDescent="0.2">
      <c r="A4" s="36" t="s">
        <v>2</v>
      </c>
      <c r="B4" s="95" t="str">
        <f>'AUTOS  NOTA 322'!B3:C3</f>
        <v>49 CIVIL DEL CIRCUITO DE BOGOTÁ</v>
      </c>
      <c r="C4" s="95"/>
    </row>
    <row r="5" spans="1:9" ht="16" x14ac:dyDescent="0.2">
      <c r="A5" s="36" t="s">
        <v>3</v>
      </c>
      <c r="B5" s="95" t="str">
        <f>'AUTOS  NOTA 322'!B4:C4</f>
        <v>Jairo David Ramírez Ossa (conductor)
Claudia Maria Ossa (asegurada)
Allianz Seguros S.A.</v>
      </c>
      <c r="C5" s="95"/>
    </row>
    <row r="6" spans="1:9" ht="15" customHeight="1" x14ac:dyDescent="0.2">
      <c r="A6" s="36" t="s">
        <v>4</v>
      </c>
      <c r="B6" s="95" t="str">
        <f>'AUTOS  NOTA 322'!B5:C5</f>
        <v>Daniel Stiven Rivera (Víctima 1);
María Ilda Medina Martínez (Madre de la víctima 1);
Jeferson Anibal Rivera Medina (Hermano de la víctima 1);
José Daniel Rivera Martínez (Padre de la víctima 1);
María Inés Martínez de Medina (Abuela de la víctima 1);
Ingrid Lorena Rivera Medina (Hermana de la víctima 1);
Blanca María Martín de Rivera (Abuela de la víctima 1)
Yuliet María Calderón Londoño (Víctima 2)
Yuliet María Calderón Londoño en representación de Thiago Rivera (hijo de la Vícitima 2) (21-nov-22)
Martha Lucía Londoño Cardona (Madre de la víctima 2)
Sandra Milena Londoño (hermana de la víctima 2)
Natalia Londoño Cardona (hermana de la víctima 2)
Joan Sebastian Lodonoño (hermano de la víctima 2)
Marcela Londoño (hermana de la víctima 2)</v>
      </c>
      <c r="C6" s="95"/>
    </row>
    <row r="7" spans="1:9" ht="16" x14ac:dyDescent="0.2">
      <c r="A7" s="36" t="s">
        <v>5</v>
      </c>
      <c r="B7" s="95" t="str">
        <f>'AUTOS  NOTA 322'!B6:C6</f>
        <v>DEMANDA DIRECTA</v>
      </c>
      <c r="C7" s="95"/>
    </row>
    <row r="8" spans="1:9" ht="16" x14ac:dyDescent="0.2">
      <c r="A8" s="38" t="s">
        <v>118</v>
      </c>
      <c r="B8" s="95" t="str">
        <f>'AUTOS  NOTA 322'!B7:C8</f>
        <v xml:space="preserve">Daniel Stiven Rivera
Yuliet María Calderón </v>
      </c>
      <c r="C8" s="95"/>
    </row>
    <row r="9" spans="1:9" ht="32" x14ac:dyDescent="0.2">
      <c r="A9" s="36" t="s">
        <v>69</v>
      </c>
      <c r="B9" s="89">
        <f>SUM(C11,C12,C14,C15,C17)</f>
        <v>740230365</v>
      </c>
      <c r="C9" s="90"/>
    </row>
    <row r="10" spans="1:9" x14ac:dyDescent="0.2">
      <c r="A10" s="96" t="s">
        <v>70</v>
      </c>
      <c r="B10" s="93" t="s">
        <v>71</v>
      </c>
      <c r="C10" s="94"/>
    </row>
    <row r="11" spans="1:9" ht="16" x14ac:dyDescent="0.2">
      <c r="A11" s="96"/>
      <c r="B11" s="37" t="s">
        <v>72</v>
      </c>
      <c r="C11" s="32">
        <f>(11490153+78740212)</f>
        <v>90230365</v>
      </c>
    </row>
    <row r="12" spans="1:9" ht="16" x14ac:dyDescent="0.2">
      <c r="A12" s="96"/>
      <c r="B12" s="37" t="s">
        <v>73</v>
      </c>
      <c r="C12" s="32"/>
    </row>
    <row r="13" spans="1:9" x14ac:dyDescent="0.2">
      <c r="A13" s="96"/>
      <c r="B13" s="93"/>
      <c r="C13" s="94"/>
    </row>
    <row r="14" spans="1:9" ht="16" x14ac:dyDescent="0.2">
      <c r="A14" s="96"/>
      <c r="B14" s="37" t="s">
        <v>116</v>
      </c>
      <c r="C14" s="40">
        <v>320000000</v>
      </c>
    </row>
    <row r="15" spans="1:9" ht="32" x14ac:dyDescent="0.2">
      <c r="A15" s="96"/>
      <c r="B15" s="37" t="s">
        <v>117</v>
      </c>
      <c r="C15" s="40">
        <v>330000000</v>
      </c>
      <c r="E15" t="s">
        <v>75</v>
      </c>
      <c r="F15" s="22">
        <v>0.7</v>
      </c>
    </row>
    <row r="16" spans="1:9" x14ac:dyDescent="0.2">
      <c r="A16" s="96"/>
      <c r="B16" s="93" t="s">
        <v>76</v>
      </c>
      <c r="C16" s="94"/>
      <c r="E16" t="s">
        <v>77</v>
      </c>
      <c r="F16" s="23">
        <v>0.3</v>
      </c>
      <c r="I16" s="25"/>
    </row>
    <row r="17" spans="1:9" x14ac:dyDescent="0.2">
      <c r="A17" s="96"/>
      <c r="B17" s="37"/>
      <c r="C17" s="41"/>
      <c r="F17" s="26"/>
      <c r="I17" s="25"/>
    </row>
    <row r="18" spans="1:9" ht="23.25" customHeight="1" x14ac:dyDescent="0.2">
      <c r="A18" s="39" t="s">
        <v>78</v>
      </c>
      <c r="B18" s="91" t="s">
        <v>75</v>
      </c>
      <c r="C18" s="92"/>
    </row>
    <row r="19" spans="1:9" ht="48" x14ac:dyDescent="0.2">
      <c r="A19" s="36" t="s">
        <v>80</v>
      </c>
      <c r="B19" s="103" t="s">
        <v>180</v>
      </c>
      <c r="C19" s="104"/>
    </row>
    <row r="20" spans="1:9" ht="15" customHeight="1" x14ac:dyDescent="0.2">
      <c r="A20" s="21" t="s">
        <v>81</v>
      </c>
      <c r="B20" s="100">
        <f>((C22+C23+C25+C26+C30+C28+C32+C34+C29+C33)-C37)*C36*C38</f>
        <v>354332161.60000002</v>
      </c>
      <c r="C20" s="100"/>
    </row>
    <row r="21" spans="1:9" ht="16" x14ac:dyDescent="0.2">
      <c r="A21" s="7" t="s">
        <v>82</v>
      </c>
      <c r="B21" s="105" t="s">
        <v>71</v>
      </c>
      <c r="C21" s="106"/>
    </row>
    <row r="22" spans="1:9" ht="16" x14ac:dyDescent="0.2">
      <c r="A22" s="87"/>
      <c r="B22" s="37" t="s">
        <v>72</v>
      </c>
      <c r="C22" s="32">
        <v>118815202</v>
      </c>
    </row>
    <row r="23" spans="1:9" ht="16" x14ac:dyDescent="0.2">
      <c r="A23" s="88"/>
      <c r="B23" s="37" t="s">
        <v>73</v>
      </c>
      <c r="C23" s="32">
        <v>0</v>
      </c>
    </row>
    <row r="24" spans="1:9" x14ac:dyDescent="0.2">
      <c r="A24" s="88"/>
      <c r="B24" s="93" t="s">
        <v>74</v>
      </c>
      <c r="C24" s="94"/>
    </row>
    <row r="25" spans="1:9" ht="16" x14ac:dyDescent="0.2">
      <c r="A25" s="88"/>
      <c r="B25" s="37" t="s">
        <v>116</v>
      </c>
      <c r="C25" s="32">
        <v>269600000</v>
      </c>
    </row>
    <row r="26" spans="1:9" ht="29" customHeight="1" x14ac:dyDescent="0.2">
      <c r="A26" s="88"/>
      <c r="B26" s="37" t="s">
        <v>117</v>
      </c>
      <c r="C26" s="32">
        <v>54500000</v>
      </c>
    </row>
    <row r="27" spans="1:9" x14ac:dyDescent="0.2">
      <c r="A27" s="88"/>
      <c r="B27" s="93" t="s">
        <v>147</v>
      </c>
      <c r="C27" s="94"/>
    </row>
    <row r="28" spans="1:9" ht="16" x14ac:dyDescent="0.2">
      <c r="A28" s="88"/>
      <c r="B28" s="37" t="s">
        <v>155</v>
      </c>
      <c r="C28" s="32">
        <v>0</v>
      </c>
    </row>
    <row r="29" spans="1:9" ht="16" x14ac:dyDescent="0.2">
      <c r="A29" s="88"/>
      <c r="B29" s="37" t="s">
        <v>72</v>
      </c>
      <c r="C29" s="32">
        <v>0</v>
      </c>
    </row>
    <row r="30" spans="1:9" ht="16" x14ac:dyDescent="0.2">
      <c r="A30" s="88"/>
      <c r="B30" s="37" t="s">
        <v>73</v>
      </c>
      <c r="C30" s="32">
        <v>0</v>
      </c>
    </row>
    <row r="31" spans="1:9" x14ac:dyDescent="0.2">
      <c r="A31" s="88"/>
      <c r="B31" s="93" t="s">
        <v>148</v>
      </c>
      <c r="C31" s="94"/>
    </row>
    <row r="32" spans="1:9" x14ac:dyDescent="0.2">
      <c r="A32" s="88"/>
      <c r="B32" s="37"/>
      <c r="C32" s="32"/>
    </row>
    <row r="33" spans="1:3" ht="16" x14ac:dyDescent="0.2">
      <c r="A33" s="88"/>
      <c r="B33" s="37" t="s">
        <v>72</v>
      </c>
      <c r="C33" s="32">
        <v>0</v>
      </c>
    </row>
    <row r="34" spans="1:3" ht="16" x14ac:dyDescent="0.2">
      <c r="A34" s="88"/>
      <c r="B34" s="37" t="s">
        <v>73</v>
      </c>
      <c r="C34" s="32">
        <v>0</v>
      </c>
    </row>
    <row r="35" spans="1:3" x14ac:dyDescent="0.2">
      <c r="A35" s="88"/>
      <c r="B35" s="93" t="s">
        <v>135</v>
      </c>
      <c r="C35" s="94"/>
    </row>
    <row r="36" spans="1:3" ht="16" x14ac:dyDescent="0.2">
      <c r="A36" s="88"/>
      <c r="B36" s="37" t="s">
        <v>151</v>
      </c>
      <c r="C36" s="33">
        <v>1</v>
      </c>
    </row>
    <row r="37" spans="1:3" ht="16" x14ac:dyDescent="0.2">
      <c r="A37" s="88"/>
      <c r="B37" s="37" t="s">
        <v>136</v>
      </c>
      <c r="C37" s="34">
        <v>0</v>
      </c>
    </row>
    <row r="38" spans="1:3" ht="16" x14ac:dyDescent="0.2">
      <c r="A38" s="88"/>
      <c r="B38" s="37" t="s">
        <v>154</v>
      </c>
      <c r="C38" s="33">
        <v>0.8</v>
      </c>
    </row>
    <row r="39" spans="1:3" ht="16" x14ac:dyDescent="0.2">
      <c r="A39" s="24" t="s">
        <v>83</v>
      </c>
      <c r="B39" s="100">
        <f>IFERROR(B20*(VLOOKUP(B18,E15:F17,2,0)),16666)</f>
        <v>248032513.12</v>
      </c>
      <c r="C39" s="100"/>
    </row>
    <row r="40" spans="1:3" ht="93" customHeight="1" x14ac:dyDescent="0.2">
      <c r="A40" s="36" t="s">
        <v>149</v>
      </c>
      <c r="B40" s="101" t="s">
        <v>183</v>
      </c>
      <c r="C40" s="102"/>
    </row>
    <row r="41" spans="1:3" ht="211.5" customHeight="1" x14ac:dyDescent="0.2">
      <c r="A41" s="36" t="s">
        <v>84</v>
      </c>
      <c r="B41" s="98" t="s">
        <v>181</v>
      </c>
      <c r="C41" s="99"/>
    </row>
    <row r="42" spans="1:3" ht="26" customHeight="1" x14ac:dyDescent="0.2">
      <c r="A42" s="43" t="s">
        <v>140</v>
      </c>
      <c r="B42" s="43"/>
      <c r="C42" s="43"/>
    </row>
    <row r="43" spans="1:3" x14ac:dyDescent="0.2">
      <c r="A43" s="42" t="s">
        <v>141</v>
      </c>
      <c r="B43" s="97"/>
      <c r="C43" s="97"/>
    </row>
    <row r="44" spans="1:3" ht="41" customHeight="1" x14ac:dyDescent="0.2">
      <c r="A44" s="42" t="s">
        <v>139</v>
      </c>
      <c r="B44" s="97"/>
      <c r="C44" s="97"/>
    </row>
  </sheetData>
  <sheetProtection algorithmName="SHA-512" hashValue="Y6jm3BzJbbuYepmmD9/3XgP0/2+e/ibB3vzV4hYGrHAhkuvi6ip1SwTuqosUFefckAFp58z48DWwhwSVsK5n2Q==" saltValue="33C4Qfd9ErFF9CIfv4DgmQ==" spinCount="100000" sheet="1" selectLockedCells="1"/>
  <mergeCells count="27">
    <mergeCell ref="B43:C43"/>
    <mergeCell ref="B44:C44"/>
    <mergeCell ref="B41:C41"/>
    <mergeCell ref="B18:C18"/>
    <mergeCell ref="B20:C20"/>
    <mergeCell ref="B40:C40"/>
    <mergeCell ref="B31:C31"/>
    <mergeCell ref="B35:C35"/>
    <mergeCell ref="B39:C39"/>
    <mergeCell ref="B27:C27"/>
    <mergeCell ref="B19:C19"/>
    <mergeCell ref="B21:C21"/>
    <mergeCell ref="B24:C24"/>
    <mergeCell ref="A22:A38"/>
    <mergeCell ref="B9:C9"/>
    <mergeCell ref="A1:C1"/>
    <mergeCell ref="B2:C2"/>
    <mergeCell ref="B16:C16"/>
    <mergeCell ref="B3:C3"/>
    <mergeCell ref="B4:C4"/>
    <mergeCell ref="B5:C5"/>
    <mergeCell ref="B6:C6"/>
    <mergeCell ref="B7:C7"/>
    <mergeCell ref="B8:C8"/>
    <mergeCell ref="B10:C10"/>
    <mergeCell ref="B13:C13"/>
    <mergeCell ref="A10:A17"/>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CAC97196-B9F5-402C-8FD9-D90BED29B53C}">
          <x14:formula1>
            <xm:f>Hoja2!$F$1:$F$3</xm:f>
          </x14:formula1>
          <xm:sqref>B18</xm:sqref>
        </x14:dataValidation>
        <x14:dataValidation type="list" allowBlank="1" showInputMessage="1" showErrorMessage="1" xr:uid="{814A507A-5710-4929-BC03-18ECACF001DA}">
          <x14:formula1>
            <xm:f>Hoja2!$L$9:$L$13</xm:f>
          </x14:formula1>
          <xm:sqref>B32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D0EF9E-F3AB-4730-8091-3D5558F9A6C1}">
  <sheetPr>
    <tabColor theme="3" tint="-0.499984740745262"/>
  </sheetPr>
  <dimension ref="A1"/>
  <sheetViews>
    <sheetView workbookViewId="0">
      <selection activeCell="I29" sqref="I29"/>
    </sheetView>
  </sheetViews>
  <sheetFormatPr baseColWidth="10" defaultRowHeight="15" x14ac:dyDescent="0.2"/>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DCD96D-CC02-4832-9B6C-FE177A887757}">
  <sheetPr codeName="Hoja4">
    <tabColor theme="3" tint="-0.499984740745262"/>
  </sheetPr>
  <dimension ref="A1:C17"/>
  <sheetViews>
    <sheetView workbookViewId="0">
      <selection activeCell="C28" sqref="C28:C29"/>
    </sheetView>
  </sheetViews>
  <sheetFormatPr baseColWidth="10" defaultColWidth="0" defaultRowHeight="15" x14ac:dyDescent="0.2"/>
  <cols>
    <col min="1" max="1" width="37" customWidth="1"/>
    <col min="2" max="2" width="11.5" customWidth="1"/>
    <col min="3" max="3" width="94.5" customWidth="1"/>
    <col min="4" max="16384" width="11.5" hidden="1"/>
  </cols>
  <sheetData>
    <row r="1" spans="1:3" ht="19" x14ac:dyDescent="0.2">
      <c r="A1" s="67" t="s">
        <v>85</v>
      </c>
      <c r="B1" s="67"/>
      <c r="C1" s="67"/>
    </row>
    <row r="2" spans="1:3" ht="16" x14ac:dyDescent="0.2">
      <c r="A2" s="20" t="s">
        <v>29</v>
      </c>
      <c r="B2" s="68" t="str">
        <f>'AUTOS NOTA 324'!B2:C2</f>
        <v>APJ31169-86130035</v>
      </c>
      <c r="C2" s="69"/>
    </row>
    <row r="3" spans="1:3" ht="16" x14ac:dyDescent="0.2">
      <c r="A3" s="5" t="s">
        <v>1</v>
      </c>
      <c r="B3" s="50" t="str">
        <f>'AUTOS  NOTA 322'!B2:C2</f>
        <v>11001310304920220007700</v>
      </c>
      <c r="C3" s="50"/>
    </row>
    <row r="4" spans="1:3" ht="16" x14ac:dyDescent="0.2">
      <c r="A4" s="5" t="s">
        <v>2</v>
      </c>
      <c r="B4" s="50" t="str">
        <f>'AUTOS  NOTA 322'!B3:C3</f>
        <v>49 CIVIL DEL CIRCUITO DE BOGOTÁ</v>
      </c>
      <c r="C4" s="50"/>
    </row>
    <row r="5" spans="1:3" ht="16" x14ac:dyDescent="0.2">
      <c r="A5" s="5" t="s">
        <v>3</v>
      </c>
      <c r="B5" s="50" t="str">
        <f>'AUTOS  NOTA 322'!B4:C4</f>
        <v>Jairo David Ramírez Ossa (conductor)
Claudia Maria Ossa (asegurada)
Allianz Seguros S.A.</v>
      </c>
      <c r="C5" s="50"/>
    </row>
    <row r="6" spans="1:3" ht="15" customHeight="1" x14ac:dyDescent="0.2">
      <c r="A6" s="5" t="s">
        <v>4</v>
      </c>
      <c r="B6" s="50" t="str">
        <f>'AUTOS  NOTA 322'!B5:C5</f>
        <v>Daniel Stiven Rivera (Víctima 1);
María Ilda Medina Martínez (Madre de la víctima 1);
Jeferson Anibal Rivera Medina (Hermano de la víctima 1);
José Daniel Rivera Martínez (Padre de la víctima 1);
María Inés Martínez de Medina (Abuela de la víctima 1);
Ingrid Lorena Rivera Medina (Hermana de la víctima 1);
Blanca María Martín de Rivera (Abuela de la víctima 1)
Yuliet María Calderón Londoño (Víctima 2)
Yuliet María Calderón Londoño en representación de Thiago Rivera (hijo de la Vícitima 2) (21-nov-22)
Martha Lucía Londoño Cardona (Madre de la víctima 2)
Sandra Milena Londoño (hermana de la víctima 2)
Natalia Londoño Cardona (hermana de la víctima 2)
Joan Sebastian Lodonoño (hermano de la víctima 2)
Marcela Londoño (hermana de la víctima 2)</v>
      </c>
      <c r="C6" s="50"/>
    </row>
    <row r="7" spans="1:3" ht="15" customHeight="1" x14ac:dyDescent="0.2">
      <c r="A7" s="5" t="s">
        <v>5</v>
      </c>
      <c r="B7" s="50" t="str">
        <f>'AUTOS  NOTA 322'!B6:C6</f>
        <v>DEMANDA DIRECTA</v>
      </c>
      <c r="C7" s="50"/>
    </row>
    <row r="8" spans="1:3" ht="15" customHeight="1" x14ac:dyDescent="0.2">
      <c r="A8" s="31" t="s">
        <v>118</v>
      </c>
      <c r="B8" s="50" t="str">
        <f>'AUTOS  NOTA 322'!B7:C8</f>
        <v xml:space="preserve">Daniel Stiven Rivera
Yuliet María Calderón </v>
      </c>
      <c r="C8" s="50"/>
    </row>
    <row r="9" spans="1:3" ht="19" customHeight="1" x14ac:dyDescent="0.2">
      <c r="A9" s="5" t="s">
        <v>119</v>
      </c>
      <c r="B9" s="50"/>
      <c r="C9" s="50"/>
    </row>
    <row r="10" spans="1:3" ht="16" x14ac:dyDescent="0.2">
      <c r="A10" s="7" t="s">
        <v>82</v>
      </c>
      <c r="B10" s="109">
        <f>'AUTOS NOTA 324'!B20:C20</f>
        <v>354332161.60000002</v>
      </c>
      <c r="C10" s="109"/>
    </row>
    <row r="11" spans="1:3" ht="16" x14ac:dyDescent="0.2">
      <c r="A11" s="7" t="s">
        <v>138</v>
      </c>
      <c r="B11" s="110">
        <f>'AUTOS NOTA 324'!B39:C39</f>
        <v>248032513.12</v>
      </c>
      <c r="C11" s="50"/>
    </row>
    <row r="12" spans="1:3" ht="32" x14ac:dyDescent="0.2">
      <c r="A12" s="7" t="s">
        <v>86</v>
      </c>
      <c r="B12" s="107"/>
      <c r="C12" s="108"/>
    </row>
    <row r="13" spans="1:3" ht="48" x14ac:dyDescent="0.2">
      <c r="A13" s="5" t="s">
        <v>87</v>
      </c>
      <c r="B13" s="50"/>
      <c r="C13" s="50"/>
    </row>
    <row r="14" spans="1:3" ht="48" x14ac:dyDescent="0.2">
      <c r="A14" s="5" t="s">
        <v>88</v>
      </c>
      <c r="B14" s="50"/>
      <c r="C14" s="50"/>
    </row>
    <row r="15" spans="1:3" ht="16" x14ac:dyDescent="0.2">
      <c r="A15" s="5" t="s">
        <v>89</v>
      </c>
      <c r="B15" s="6"/>
      <c r="C15" s="6"/>
    </row>
    <row r="16" spans="1:3" ht="16" x14ac:dyDescent="0.2">
      <c r="A16" s="7" t="s">
        <v>90</v>
      </c>
      <c r="B16" s="50"/>
      <c r="C16" s="50"/>
    </row>
    <row r="17" spans="1:3" ht="16" x14ac:dyDescent="0.2">
      <c r="A17" s="6" t="s">
        <v>91</v>
      </c>
      <c r="B17" s="108"/>
      <c r="C17" s="108"/>
    </row>
  </sheetData>
  <mergeCells count="16">
    <mergeCell ref="B16:C16"/>
    <mergeCell ref="B12:C12"/>
    <mergeCell ref="B17:C17"/>
    <mergeCell ref="B14:C14"/>
    <mergeCell ref="A1:C1"/>
    <mergeCell ref="B7:C7"/>
    <mergeCell ref="B10:C10"/>
    <mergeCell ref="B11:C11"/>
    <mergeCell ref="B13:C13"/>
    <mergeCell ref="B8:C8"/>
    <mergeCell ref="B2:C2"/>
    <mergeCell ref="B3:C3"/>
    <mergeCell ref="B4:C4"/>
    <mergeCell ref="B5:C5"/>
    <mergeCell ref="B6:C6"/>
    <mergeCell ref="B9:C9"/>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D504EE89-BC6D-46DA-B89F-71371E7786AD}">
          <x14:formula1>
            <xm:f>Hoja2!$B$1:$B$2</xm:f>
          </x14:formula1>
          <xm:sqref>B13:C13 B15 B16:C16</xm:sqref>
        </x14:dataValidation>
        <x14:dataValidation type="list" allowBlank="1" showInputMessage="1" showErrorMessage="1" xr:uid="{1D676583-DF8A-4A59-947B-D5D4A912595B}">
          <x14:formula1>
            <xm:f>Hoja2!$N$1:$N$3</xm:f>
          </x14:formula1>
          <xm:sqref>B9:C9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5"/>
  <dimension ref="A1:O13"/>
  <sheetViews>
    <sheetView topLeftCell="G1" workbookViewId="0">
      <selection activeCell="L26" sqref="L26"/>
    </sheetView>
  </sheetViews>
  <sheetFormatPr baseColWidth="10" defaultColWidth="11.5" defaultRowHeight="15" x14ac:dyDescent="0.2"/>
  <cols>
    <col min="4" max="4" width="20.1640625" bestFit="1" customWidth="1"/>
    <col min="5" max="5" width="42.83203125" bestFit="1" customWidth="1"/>
    <col min="12" max="12" width="30.6640625" customWidth="1"/>
    <col min="13" max="13" width="16" customWidth="1"/>
  </cols>
  <sheetData>
    <row r="1" spans="1:15" x14ac:dyDescent="0.2">
      <c r="A1" s="9" t="s">
        <v>32</v>
      </c>
      <c r="B1" t="s">
        <v>35</v>
      </c>
      <c r="C1" s="9" t="s">
        <v>37</v>
      </c>
      <c r="D1" s="9" t="s">
        <v>92</v>
      </c>
      <c r="E1" s="3" t="s">
        <v>43</v>
      </c>
      <c r="F1" s="2" t="s">
        <v>75</v>
      </c>
      <c r="G1" s="4">
        <v>0</v>
      </c>
      <c r="H1" t="s">
        <v>13</v>
      </c>
      <c r="I1" t="s">
        <v>93</v>
      </c>
      <c r="K1" t="s">
        <v>120</v>
      </c>
      <c r="L1" s="30" t="s">
        <v>152</v>
      </c>
      <c r="M1" t="s">
        <v>94</v>
      </c>
      <c r="N1" t="s">
        <v>75</v>
      </c>
      <c r="O1" t="s">
        <v>142</v>
      </c>
    </row>
    <row r="2" spans="1:15" x14ac:dyDescent="0.2">
      <c r="A2" t="s">
        <v>94</v>
      </c>
      <c r="B2" t="s">
        <v>45</v>
      </c>
      <c r="C2" t="s">
        <v>95</v>
      </c>
      <c r="D2" s="2" t="s">
        <v>96</v>
      </c>
      <c r="E2" s="1" t="s">
        <v>97</v>
      </c>
      <c r="F2" s="2" t="s">
        <v>79</v>
      </c>
      <c r="G2" s="4">
        <v>0.7</v>
      </c>
      <c r="H2" t="s">
        <v>14</v>
      </c>
      <c r="I2" t="s">
        <v>98</v>
      </c>
      <c r="K2" t="s">
        <v>121</v>
      </c>
      <c r="L2" s="30" t="s">
        <v>122</v>
      </c>
      <c r="M2" t="s">
        <v>99</v>
      </c>
      <c r="N2" t="s">
        <v>77</v>
      </c>
      <c r="O2" t="s">
        <v>45</v>
      </c>
    </row>
    <row r="3" spans="1:15" x14ac:dyDescent="0.2">
      <c r="A3" t="s">
        <v>99</v>
      </c>
      <c r="C3" t="s">
        <v>100</v>
      </c>
      <c r="D3" s="2" t="s">
        <v>101</v>
      </c>
      <c r="E3" s="1" t="s">
        <v>102</v>
      </c>
      <c r="F3" s="2" t="s">
        <v>77</v>
      </c>
      <c r="G3" s="4">
        <v>0.3</v>
      </c>
      <c r="H3" t="s">
        <v>103</v>
      </c>
      <c r="I3" t="s">
        <v>104</v>
      </c>
      <c r="L3" s="30" t="s">
        <v>123</v>
      </c>
      <c r="M3" t="s">
        <v>105</v>
      </c>
      <c r="N3" t="s">
        <v>79</v>
      </c>
    </row>
    <row r="4" spans="1:15" x14ac:dyDescent="0.2">
      <c r="A4" t="s">
        <v>105</v>
      </c>
      <c r="C4" t="s">
        <v>38</v>
      </c>
      <c r="E4" s="1" t="s">
        <v>106</v>
      </c>
      <c r="H4" t="s">
        <v>107</v>
      </c>
      <c r="I4" t="s">
        <v>18</v>
      </c>
      <c r="L4" t="s">
        <v>124</v>
      </c>
    </row>
    <row r="5" spans="1:15" x14ac:dyDescent="0.2">
      <c r="A5" t="s">
        <v>108</v>
      </c>
      <c r="E5" s="1" t="s">
        <v>109</v>
      </c>
      <c r="H5" t="s">
        <v>110</v>
      </c>
      <c r="I5" t="s">
        <v>111</v>
      </c>
      <c r="L5" s="30" t="s">
        <v>125</v>
      </c>
    </row>
    <row r="6" spans="1:15" x14ac:dyDescent="0.2">
      <c r="E6" s="1" t="s">
        <v>112</v>
      </c>
      <c r="I6" t="s">
        <v>113</v>
      </c>
      <c r="L6" s="30" t="s">
        <v>153</v>
      </c>
    </row>
    <row r="7" spans="1:15" x14ac:dyDescent="0.2">
      <c r="E7" s="1" t="s">
        <v>114</v>
      </c>
      <c r="I7" t="s">
        <v>145</v>
      </c>
      <c r="L7" s="30" t="s">
        <v>126</v>
      </c>
    </row>
    <row r="8" spans="1:15" x14ac:dyDescent="0.2">
      <c r="E8" s="1" t="s">
        <v>115</v>
      </c>
      <c r="L8" s="30" t="s">
        <v>147</v>
      </c>
    </row>
    <row r="9" spans="1:15" x14ac:dyDescent="0.2">
      <c r="L9" s="30" t="s">
        <v>127</v>
      </c>
    </row>
    <row r="10" spans="1:15" x14ac:dyDescent="0.2">
      <c r="L10" s="30" t="s">
        <v>128</v>
      </c>
    </row>
    <row r="11" spans="1:15" x14ac:dyDescent="0.2">
      <c r="L11" s="30" t="s">
        <v>129</v>
      </c>
    </row>
    <row r="12" spans="1:15" x14ac:dyDescent="0.2">
      <c r="L12" s="30" t="s">
        <v>130</v>
      </c>
    </row>
    <row r="13" spans="1:15" x14ac:dyDescent="0.2">
      <c r="L13" s="30" t="s">
        <v>150</v>
      </c>
    </row>
  </sheetData>
  <pageMargins left="0.7" right="0.7" top="0.75" bottom="0.75" header="0.3" footer="0.3"/>
  <headerFooter>
    <oddHeader>&amp;C&amp;"Calibri"&amp;10&amp;K000000 Internal&amp;1#_x000D_</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2C92A54D8AB3014FADD0201C99992F62" ma:contentTypeVersion="7" ma:contentTypeDescription="Crear nuevo documento." ma:contentTypeScope="" ma:versionID="9ed070f333dae9c408cc1c9418ec3283">
  <xsd:schema xmlns:xsd="http://www.w3.org/2001/XMLSchema" xmlns:xs="http://www.w3.org/2001/XMLSchema" xmlns:p="http://schemas.microsoft.com/office/2006/metadata/properties" xmlns:ns2="4382931b-6036-484b-ad41-6810b26eb986" xmlns:ns3="e7d3d6e7-89cb-4750-b948-5e984f176bb6" targetNamespace="http://schemas.microsoft.com/office/2006/metadata/properties" ma:root="true" ma:fieldsID="9ad137e19e70d4b2fc751bff472bdfb4" ns2:_="" ns3:_="">
    <xsd:import namespace="4382931b-6036-484b-ad41-6810b26eb986"/>
    <xsd:import namespace="e7d3d6e7-89cb-4750-b948-5e984f176bb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382931b-6036-484b-ad41-6810b26eb98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e7d3d6e7-89cb-4750-b948-5e984f176bb6" elementFormDefault="qualified">
    <xsd:import namespace="http://schemas.microsoft.com/office/2006/documentManagement/types"/>
    <xsd:import namespace="http://schemas.microsoft.com/office/infopath/2007/PartnerControls"/>
    <xsd:element name="SharedWithUsers" ma:index="13"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3ED4B5E-06A9-4E0B-BC66-D32CA995BA3E}">
  <ds:schemaRefs>
    <ds:schemaRef ds:uri="http://purl.org/dc/elements/1.1/"/>
    <ds:schemaRef ds:uri="http://www.w3.org/XML/1998/namespace"/>
    <ds:schemaRef ds:uri="http://purl.org/dc/terms/"/>
    <ds:schemaRef ds:uri="e7d3d6e7-89cb-4750-b948-5e984f176bb6"/>
    <ds:schemaRef ds:uri="http://schemas.microsoft.com/office/2006/documentManagement/types"/>
    <ds:schemaRef ds:uri="http://schemas.openxmlformats.org/package/2006/metadata/core-properties"/>
    <ds:schemaRef ds:uri="4382931b-6036-484b-ad41-6810b26eb986"/>
    <ds:schemaRef ds:uri="http://schemas.microsoft.com/office/infopath/2007/PartnerControls"/>
    <ds:schemaRef ds:uri="http://schemas.microsoft.com/office/2006/metadata/properties"/>
    <ds:schemaRef ds:uri="http://purl.org/dc/dcmitype/"/>
  </ds:schemaRefs>
</ds:datastoreItem>
</file>

<file path=customXml/itemProps2.xml><?xml version="1.0" encoding="utf-8"?>
<ds:datastoreItem xmlns:ds="http://schemas.openxmlformats.org/officeDocument/2006/customXml" ds:itemID="{DA12D23E-0C76-4638-9FC8-6D31BCCAFAB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382931b-6036-484b-ad41-6810b26eb986"/>
    <ds:schemaRef ds:uri="e7d3d6e7-89cb-4750-b948-5e984f176bb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3F74B63-F599-4252-80C4-644A29E542F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6</vt:i4>
      </vt:variant>
    </vt:vector>
  </HeadingPairs>
  <TitlesOfParts>
    <vt:vector size="6" baseType="lpstr">
      <vt:lpstr>AUTOS  NOTA 322</vt:lpstr>
      <vt:lpstr>AUTOS NOTA 321</vt:lpstr>
      <vt:lpstr>AUTOS NOTA 324</vt:lpstr>
      <vt:lpstr>TASACION </vt:lpstr>
      <vt:lpstr>AUTOS NOTA 325</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Brenda Patricia  Diaz Vidal</cp:lastModifiedBy>
  <cp:revision/>
  <dcterms:created xsi:type="dcterms:W3CDTF">2020-12-07T14:41:17Z</dcterms:created>
  <dcterms:modified xsi:type="dcterms:W3CDTF">2023-12-12T23:39:07Z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43847">
    <vt:lpwstr>02092021143847;CE02653;0</vt:lpwstr>
  </property>
  <property fmtid="{D5CDD505-2E9C-101B-9397-08002B2CF9AE}" pid="20" name="OfficeDocumentSecurity_02092021143943">
    <vt:lpwstr>02092021143943;CE02653;0</vt:lpwstr>
  </property>
  <property fmtid="{D5CDD505-2E9C-101B-9397-08002B2CF9AE}" pid="21" name="OfficeDocumentSecurity_02092021144022">
    <vt:lpwstr>02092021144022;CE02653;0</vt:lpwstr>
  </property>
  <property fmtid="{D5CDD505-2E9C-101B-9397-08002B2CF9AE}" pid="22" name="MSIP_Label_863bc15e-e7bf-41c1-bdb3-03882d8a2e2c_Enabled">
    <vt:lpwstr>true</vt:lpwstr>
  </property>
  <property fmtid="{D5CDD505-2E9C-101B-9397-08002B2CF9AE}" pid="23" name="MSIP_Label_863bc15e-e7bf-41c1-bdb3-03882d8a2e2c_SetDate">
    <vt:lpwstr>2023-02-15T12:41:27Z</vt:lpwstr>
  </property>
  <property fmtid="{D5CDD505-2E9C-101B-9397-08002B2CF9AE}" pid="24" name="MSIP_Label_863bc15e-e7bf-41c1-bdb3-03882d8a2e2c_Method">
    <vt:lpwstr>Privileged</vt:lpwstr>
  </property>
  <property fmtid="{D5CDD505-2E9C-101B-9397-08002B2CF9AE}" pid="25" name="MSIP_Label_863bc15e-e7bf-41c1-bdb3-03882d8a2e2c_Name">
    <vt:lpwstr>863bc15e-e7bf-41c1-bdb3-03882d8a2e2c</vt:lpwstr>
  </property>
  <property fmtid="{D5CDD505-2E9C-101B-9397-08002B2CF9AE}" pid="26" name="MSIP_Label_863bc15e-e7bf-41c1-bdb3-03882d8a2e2c_SiteId">
    <vt:lpwstr>6e06e42d-6925-47c6-b9e7-9581c7ca302a</vt:lpwstr>
  </property>
  <property fmtid="{D5CDD505-2E9C-101B-9397-08002B2CF9AE}" pid="27" name="MSIP_Label_863bc15e-e7bf-41c1-bdb3-03882d8a2e2c_ActionId">
    <vt:lpwstr>ecc5e9df-e1db-4698-8463-abf3c56b12d7</vt:lpwstr>
  </property>
  <property fmtid="{D5CDD505-2E9C-101B-9397-08002B2CF9AE}" pid="28" name="MSIP_Label_863bc15e-e7bf-41c1-bdb3-03882d8a2e2c_ContentBits">
    <vt:lpwstr>1</vt:lpwstr>
  </property>
  <property fmtid="{D5CDD505-2E9C-101B-9397-08002B2CF9AE}" pid="29" name="ContentTypeId">
    <vt:lpwstr>0x0101002C92A54D8AB3014FADD0201C99992F62</vt:lpwstr>
  </property>
</Properties>
</file>