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NEIVA/INGRID YOLERCY TROCHE GUTIERREZ/"/>
    </mc:Choice>
  </mc:AlternateContent>
  <xr:revisionPtr revIDLastSave="2" documentId="8_{02F3B194-BDCC-449A-92A4-FA0E7AD6D17E}" xr6:coauthVersionLast="47" xr6:coauthVersionMax="47" xr10:uidLastSave="{B961358C-6780-4FE5-A078-419AE3F98186}"/>
  <bookViews>
    <workbookView xWindow="-110" yWindow="-110" windowWidth="19420" windowHeight="10300" firstSheet="1" activeTab="4" xr2:uid="{00000000-000D-0000-FFFF-FFFF00000000}"/>
  </bookViews>
  <sheets>
    <sheet name="GENERALES NOTA 322" sheetId="5" r:id="rId1"/>
    <sheet name="GENERALES NOTA 321" sheetId="10" r:id="rId2"/>
    <sheet name="GENERALES  NOTA 324" sheetId="11" r:id="rId3"/>
    <sheet name="GENERALES NOTA 325" sheetId="12" r:id="rId4"/>
    <sheet name="CONCEPTO CONCILIACIÓN 330"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3" l="1"/>
  <c r="E24" i="13" s="1"/>
  <c r="F21" i="13"/>
  <c r="F23" i="13" s="1"/>
  <c r="H20" i="13"/>
  <c r="H22" i="13" s="1"/>
  <c r="H24" i="13" s="1"/>
  <c r="G20" i="13"/>
  <c r="G22" i="13" s="1"/>
  <c r="G24" i="13" s="1"/>
  <c r="F20" i="13"/>
  <c r="F22" i="13" s="1"/>
  <c r="F24" i="13" s="1"/>
  <c r="E20" i="13"/>
  <c r="D20" i="13"/>
  <c r="D22" i="13" s="1"/>
  <c r="D24" i="13" s="1"/>
  <c r="H19" i="13"/>
  <c r="H21" i="13" s="1"/>
  <c r="H23" i="13" s="1"/>
  <c r="G19" i="13"/>
  <c r="G21" i="13" s="1"/>
  <c r="G23" i="13" s="1"/>
  <c r="F19" i="13"/>
  <c r="E19" i="13"/>
  <c r="E21" i="13" s="1"/>
  <c r="E23" i="13" s="1"/>
  <c r="D19" i="13"/>
  <c r="D21" i="13" s="1"/>
  <c r="D23" i="13" s="1"/>
  <c r="B26" i="11"/>
  <c r="B38" i="11" s="1"/>
  <c r="B13" i="11" l="1"/>
  <c r="B6" i="10"/>
  <c r="B12" i="11" l="1"/>
  <c r="B5" i="11"/>
  <c r="B4" i="11"/>
  <c r="B3" i="11"/>
  <c r="B4" i="10"/>
  <c r="B5" i="10"/>
  <c r="B7" i="10"/>
  <c r="B3" i="10"/>
</calcChain>
</file>

<file path=xl/sharedStrings.xml><?xml version="1.0" encoding="utf-8"?>
<sst xmlns="http://schemas.openxmlformats.org/spreadsheetml/2006/main" count="228" uniqueCount="156">
  <si>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</si>
  <si>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</si>
  <si>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</si>
  <si>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</si>
  <si>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</si>
  <si>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</si>
  <si>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</si>
  <si>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</si>
  <si>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</si>
  <si>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</si>
  <si>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</si>
  <si>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</si>
  <si>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</si>
  <si>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</si>
  <si>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</si>
  <si>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</si>
  <si>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</si>
  <si>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</si>
  <si>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</si>
  <si>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</si>
  <si>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</si>
  <si>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</si>
  <si>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</si>
  <si>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</si>
  <si>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</si>
  <si>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</si>
  <si>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</si>
  <si>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</si>
  <si>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</si>
  <si>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</si>
  <si>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</si>
  <si>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</si>
  <si>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</si>
  <si>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</si>
  <si>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</si>
  <si>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</si>
  <si>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</si>
  <si>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</si>
  <si>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</si>
  <si>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</si>
  <si>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</si>
  <si>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</si>
  <si>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</si>
  <si>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</si>
  <si>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</si>
  <si>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</si>
  <si>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</si>
  <si>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</si>
  <si>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</si>
  <si>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</si>
  <si>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</si>
  <si>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</si>
  <si>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</si>
  <si>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</si>
  <si>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</si>
  <si>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</si>
  <si>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</si>
  <si>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</si>
  <si>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</si>
  <si>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</si>
  <si>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</si>
  <si>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</si>
  <si>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</si>
  <si>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</si>
  <si>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</si>
  <si>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</si>
  <si>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</si>
  <si>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</si>
  <si>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</si>
  <si>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</si>
  <si>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</si>
  <si>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</si>
  <si>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</si>
  <si>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</si>
  <si>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</si>
  <si>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</si>
  <si>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</si>
  <si>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</si>
  <si>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</si>
  <si>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</si>
  <si>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</si>
  <si>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</si>
  <si>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</si>
  <si>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</si>
  <si>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</si>
  <si>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</si>
  <si>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</si>
  <si>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</si>
  <si>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</si>
  <si>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</si>
  <si>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</si>
  <si>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</si>
  <si>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</si>
  <si>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</si>
  <si>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</si>
  <si>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</si>
  <si>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</si>
  <si>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</si>
  <si>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</si>
  <si>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</si>
  <si>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</si>
  <si>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</si>
  <si>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</si>
  <si>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</si>
  <si>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</si>
  <si>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</si>
  <si>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</si>
  <si>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</si>
  <si>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</si>
  <si>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JUZGADO QUINTO CIVIL DEL CIRCUITO DE NEIVA</t>
  </si>
  <si>
    <t>Clinica Medilaser S.A.S. Nit</t>
  </si>
  <si>
    <t>Ingrid Yolercy Troche Gutiérrez C.C. No. (víctima directa)</t>
  </si>
  <si>
    <t xml:space="preserve">Llamamiento </t>
  </si>
  <si>
    <t>Ingrid Yolercy Troche Gutiérrez</t>
  </si>
  <si>
    <t xml:space="preserve">Responsabilidad Civil Profesional </t>
  </si>
  <si>
    <t xml:space="preserve">Según los hechos de la demanda, la señora Ingrid Yolercy Troche, se encontraba en estado de gestación clasificada como alto riesgo obstétrico, primeriza y con miomatosis leve y riesgo de toxoplasmosis. Se aduce que la demandante acudió a 9 controles prenatales, y que el 14 de diciembre del 2018 habría ingresado al servicio de urgencias en la Clínica Medialaser, donde es clasificada como urgencia médica- clasificación 3, por embarazo de alto riesgo. Según se indica, la paciente presentada fuertes contracciones que le generaban dolor cada vez mayor y que, a pesar de haberlo manifestado a los galenos de la Clínica, se hizo caso omiso por parte de los médicos de dicha situación, pasándose por alto también la realización de un tacto vaginal para validar la progresión de la dilatación y del borramiento. 
Se aduce que en la historia clínica no hay registros cronológicos de la atención médica proporcionada por la clínica, entre las 06:41 pm y las 11:06 pm del 14 de diciembre del 2018, lo cual da cuenta que, según indica, la clínica fue negligente a la hora de atender y hacer seguimiento a la evolución del paciente. 
Posteriormente, se indica que tras el intenso dolor por contracciones, se dio orden para realizar una cesarea, sin embargo, antes de que procedieran a llevarla al quirófano, la paciente sintió los pies del bebé en el tracto vaginal, por lo que se ordena parto natural, sin consentimiento de la paciente. El parto fue vaginal en posición podálico, con líquido amniótico eutermico. Se aduce que esta situación evidencia la violación a los reglamentos y protocolos para la atención de la paciente porque a pesar de haberse ordenado cesárea se efectuó por parto podálico; este escenario, además, generó en la señora Ingrid Yolercy Troche una afectación en su salud física, sexual y emocional, por cuanto que presentó incontinencia urinaria, dolor e incomodidad, siendo diagnosticada con “cistocele II, Retroctocele II, Incontinencia Urinaria, Hipotonía de esfínter anal externo y de tejidos blandos”.
</t>
  </si>
  <si>
    <t>Clínica Medilaser S.A.S.</t>
  </si>
  <si>
    <t xml:space="preserve">800251440-6 </t>
  </si>
  <si>
    <t>022208483/0</t>
  </si>
  <si>
    <t xml:space="preserve">RC PROFESIONAL </t>
  </si>
  <si>
    <t>31/12/2017- 16/02/2019</t>
  </si>
  <si>
    <t>Daño emergente consolidado:</t>
  </si>
  <si>
    <t>Daño Emergente futuro:</t>
  </si>
  <si>
    <t>Daño moral</t>
  </si>
  <si>
    <t>Daño a la vida de relación</t>
  </si>
  <si>
    <t>Daño a la salud:</t>
  </si>
  <si>
    <t>Daño a bienes jurídicos de especial protección constitucional:</t>
  </si>
  <si>
    <t>4100131030052020-00051-00</t>
  </si>
  <si>
    <t>LLAMAMIENTO</t>
  </si>
  <si>
    <t xml:space="preserve">Entidad Promotora de Salud SANITAS S.A.S. Nit 800251440-6 </t>
  </si>
  <si>
    <t>Clínica Medilaser S.A.S. Nit. 813001952-0.</t>
  </si>
  <si>
    <t xml:space="preserve">Ingrid Yolercy Troche Gutiérrez C.C. No. 26422827 (víctima directa) </t>
  </si>
  <si>
    <t>Oswaldo Arturo Benavidez Gordo C.C. No. 1075222019 (esposo de la víctima directa)</t>
  </si>
  <si>
    <t xml:space="preserve">Derly Yiced Trochez Guitierrez C.C. No.107527659 (hermana de la víctima directa) </t>
  </si>
  <si>
    <t xml:space="preserve">Oliva Gutierrez C.C. No. 36163729 (madre de la víctima directa) </t>
  </si>
  <si>
    <t xml:space="preserve">Roberto Troche C.C. No. 4923845 (padre de la víctima directa) </t>
  </si>
  <si>
    <r>
      <t xml:space="preserve">La contingencia se califica como </t>
    </r>
    <r>
      <rPr>
        <b/>
        <sz val="11"/>
        <color theme="1"/>
        <rFont val="Calibri"/>
        <family val="2"/>
        <scheme val="minor"/>
      </rPr>
      <t>EVENTUAL</t>
    </r>
    <r>
      <rPr>
        <sz val="11"/>
        <color theme="1"/>
        <rFont val="Calibri"/>
        <family val="2"/>
        <scheme val="minor"/>
      </rPr>
      <t xml:space="preserve"> toda vez que, si bien el contrato de seguro presta cobertura material y temporal, dependerá del debate probatorio confirmar o desvirtuar la responsabilidad del asegurado. 
Lo primero que debe tomarse en consideración es que la Póliza de Responsabilidad Civil Profesional Clínicas y Hospitales No. 022208483/0 cuyo tomador y asegurado es la CLÍNICA MEDILASER, presta cobertura material y temporal, de conformidad con los hechos y pretensiones expuestas en el líbelo de la demanda. Frente a la cobertura temporal, debe decirse que su modalidad es SUNSET, la cual ampara la responsabilidad derivada de los daños causados durante la vigencia de la Póliza y cuyas consecuencias sean reclamadas al asegurado o asegurador durante la misma vigencia o dentro de los dos años siguientes a su terminación. En consecuencia, ambos fundamentos fácticos, esto es, la ocurrencia del hecho (14 de diciembre del 2018) y la solicitud de conciliación (20 de agosto del 2019) se encuentran dentro de la limitación temporal de la Póliza en mención que comprende desde el 31 de diciembre del 2017 hasta el 30 de diciembre del 2018, y hasta dentro de los dos años contados a partir del término de la vigencia. Aunado a ello presta cobertura material en tanto ampara la responsabilidad civil profesional, pretensión que se le endilga a la Clínica Medilaser. Se aclara que en este caso no se presentó excepción de prescripción, toda vez que se tiene constancia de interrupción de la prescripción de fecha del 09 de agosto del 2021. 
Por otro lado, frente a la responsabilidad del asegurado, debe decirse que existen elementos de prueba que deberán ser valorados por el juez a fin de determinar si hubo o no responsabilidad de la CLÍNICA MEDILASER, frente a la realización del parto de forma vaginal podálica. Lo anterior, por cuanto que, aunque desde el ingreso de la señora Ingrid Yolercy Troche al servicio de urgencias de la CLÍNICA MEDILASER el 14 de diciembre del 2018, le fue brindada atención acorde a la literatura médica; debe probarse que el parto en presentación pelviana en periodo expulsivo con encajamiento cumplido no se produjo por tardanza de los galenos en la evaluación oportuna de la condición de la paciente, sino a que lo que acaeció fue un parto precipitado. Puesto que no se registró en la historia clínica que se hubiese valorado a la paciente entre las 18:41 horas y las 22:30 horas, y no se advierte que se haya efectuado tacto vaginal después de la revisión de las 04:30 horas. También se deberá demostrar que los diagnósticos de rectocele, cistocele e inconsistencia urinaria no tienen relación con el parto vaginal, por cuanto que, según la historia clínica, estas no se encontraban presentes antes del alumbramiento. Por lo anterior, es claro que dependerá del debate probatorio, en particular de la prueba pericial de médico especialista en ginecología y obstetricia anunciado por Medilaser, y de los testimonios técnicos, confirmar o desvirtuar la responsabilidad civil profesional que se le está imputando a la CLÍNICA MEDILASER.
Lo esgrimido sin perjuicio del carácter contingente del proceso.
</t>
    </r>
  </si>
  <si>
    <t xml:space="preserve">Deducible: </t>
  </si>
  <si>
    <t xml:space="preserve">10 % DEL VALOR DE LA PÉRDIDA </t>
  </si>
  <si>
    <r>
      <rPr>
        <b/>
        <sz val="11"/>
        <color theme="1"/>
        <rFont val="Calibri"/>
        <family val="2"/>
        <scheme val="minor"/>
      </rPr>
      <t xml:space="preserve">EXCEPCIONES FRENTE A LA DEMANDA: 
</t>
    </r>
    <r>
      <rPr>
        <sz val="11"/>
        <color theme="1"/>
        <rFont val="Calibri"/>
        <family val="2"/>
        <scheme val="minor"/>
      </rPr>
      <t>1. Las excepciones planteadas por quien efectúa el llamamiento en garantía a mi procurada.
2. Inexistencia de responsabilidad de la Clínica Medilaser S.A.S. por ausencia de falla en el servicio médico. 
3. Inexistencia de relación de causalidad entre el daño o perjuicio alegado por la parte actora y la actuación del extremo pasivo.
4. Improcedencia del reconocimiento por daño emergente.
5. Los perjuicios morales y el daño a la vida de relación solicitados desconocen los límites jurisprudenciales establecidos por el máximo órgano de la jurisdicción ordinaria en su especialidad civil. 
6. Improcedencia del reconocimiento de los perjuicios de daño a la salud y daño a bienes jurídicos de especial protección constitucional.
7. Genérica, innominadas y otras.</t>
    </r>
    <r>
      <rPr>
        <b/>
        <sz val="11"/>
        <color theme="1"/>
        <rFont val="Calibri"/>
        <family val="2"/>
        <scheme val="minor"/>
      </rPr>
      <t xml:space="preserve">
FRENTE AL LLAMAMIENTO EN GARANTÍA:
</t>
    </r>
    <r>
      <rPr>
        <sz val="11"/>
        <color theme="1"/>
        <rFont val="Calibri"/>
        <family val="2"/>
        <scheme val="minor"/>
      </rPr>
      <t xml:space="preserve">
1. Inexistencia de obligación indemnizatoria a cargo de Allianz Seguros S.A., toda vez que no se ha realizado el riesgo asegurado en la póliza de seguro de responsabilidad civil profesional clínicas y hospitales No. 022208483/0.
2. Riesgos expresamente excluidos en la póliza de seguro de responsabilidad civil profesional clínicas y hospitales No. 022208483/0.
3. Carácter meramente indemnizatorio que revisten los contratos de seguros.
4. En cualquier caso, de ninguna forma se podrá exceder el límite del valor asegurado en la póliza de seguro de responsabilidad civil profesional clínicas y hospitales No. 022208483/0.
5. Límites máximos de responsabilidad del asegurador en lo atinente al deducible en la póliza No. 022208483/0.
6. Genérica o innominada y otras.</t>
    </r>
    <r>
      <rPr>
        <b/>
        <sz val="11"/>
        <color theme="1"/>
        <rFont val="Calibri"/>
        <family val="2"/>
        <scheme val="minor"/>
      </rPr>
      <t xml:space="preserve">
</t>
    </r>
  </si>
  <si>
    <t>86397090 - APJ31331</t>
  </si>
  <si>
    <r>
      <t xml:space="preserve">El valor objetivo de las pretensiones asciende a </t>
    </r>
    <r>
      <rPr>
        <b/>
        <sz val="11"/>
        <color theme="1"/>
        <rFont val="Calibri"/>
        <family val="2"/>
        <scheme val="minor"/>
      </rPr>
      <t>$80.406.000</t>
    </r>
    <r>
      <rPr>
        <sz val="11"/>
        <color theme="1"/>
        <rFont val="Calibri"/>
        <family val="2"/>
        <scheme val="minor"/>
      </rPr>
      <t xml:space="preserve">. De conformidad con lo siguiente: 
</t>
    </r>
    <r>
      <rPr>
        <b/>
        <sz val="11"/>
        <color theme="1"/>
        <rFont val="Calibri"/>
        <family val="2"/>
        <scheme val="minor"/>
      </rPr>
      <t>Por daño emergente consolidado:</t>
    </r>
    <r>
      <rPr>
        <sz val="11"/>
        <color theme="1"/>
        <rFont val="Calibri"/>
        <family val="2"/>
        <scheme val="minor"/>
      </rPr>
      <t xml:space="preserve"> </t>
    </r>
    <r>
      <rPr>
        <b/>
        <sz val="11"/>
        <color theme="1"/>
        <rFont val="Calibri"/>
        <family val="2"/>
        <scheme val="minor"/>
      </rPr>
      <t xml:space="preserve">$1.840.000. </t>
    </r>
    <r>
      <rPr>
        <sz val="11"/>
        <color theme="1"/>
        <rFont val="Calibri"/>
        <family val="2"/>
        <scheme val="minor"/>
      </rPr>
      <t xml:space="preserve">Este valor se liquida teniendo en cuenta las facturas que fueron allegadas con la demanda (véase facturas #1801, #1799, #1800 por valor de $120.000 c/u; #1333 por $200.000; #0394 por $480.000; #322 por $90.000; #1537 por $150.000; #1553 por $140.000; #1555, #1564 y #1567 por $70.000 c/u; #1563 por $210.000), en las que se constata el pago total de dicha suma, por concepto de consultas médicas y terapias; si bien las facturas deberán ser objeto de ratificación, se presume la validez de su contenido. 
</t>
    </r>
    <r>
      <rPr>
        <b/>
        <sz val="11"/>
        <color theme="1"/>
        <rFont val="Calibri"/>
        <family val="2"/>
        <scheme val="minor"/>
      </rPr>
      <t xml:space="preserve">Daño emergente futuro: $0. </t>
    </r>
    <r>
      <rPr>
        <sz val="11"/>
        <color theme="1"/>
        <rFont val="Calibri"/>
        <family val="2"/>
        <scheme val="minor"/>
      </rPr>
      <t xml:space="preserve">Aunque según la historia clínica la señora Ingrid Yolercy Troche se encuentra en plan de terapia de rehabilitación del piso pélvico, no se evidencia que la accionante haya adelantado gestiones con la EPS, para la realización de la misma, o que le hayan negado tal servicio; sumado a que tampoco se allegó ni solicitó prueba técnica sobre el valor exacto del costo procedimientos. 
</t>
    </r>
    <r>
      <rPr>
        <b/>
        <sz val="11"/>
        <color theme="1"/>
        <rFont val="Calibri"/>
        <family val="2"/>
        <scheme val="minor"/>
      </rPr>
      <t xml:space="preserve">Por daño moral: $67.500.000; </t>
    </r>
    <r>
      <rPr>
        <sz val="11"/>
        <color theme="1"/>
        <rFont val="Calibri"/>
        <family val="2"/>
        <scheme val="minor"/>
      </rPr>
      <t xml:space="preserve">discriminados así: $15.000.000 víctima; $15.000.000 para su compañero permanente y sus dos padres (cada uno); y $7.500.000 para su hermana. Teniendo en cuenta que la historia clínica se observa un diagnóstico de rectocele, cistocele e inconsistencia urinaria presuntamente como resultado del parto. Por lo anterior, la suma indicada se estima objetivamente tomando como base los precedentes jurisprudenciales que han sido sentados por el órgano de cierre de la Jurisdicción Civil, en Sentencia SC15996-2016 de noviembre 29 de 2016, con un tope máximo de $60.000.000 en caso de muerte e incapacidad total y permanente. 
</t>
    </r>
    <r>
      <rPr>
        <b/>
        <sz val="11"/>
        <color theme="1"/>
        <rFont val="Calibri"/>
        <family val="2"/>
        <scheme val="minor"/>
      </rPr>
      <t>Por daño a la vida de relación: $20.000.000.</t>
    </r>
    <r>
      <rPr>
        <sz val="11"/>
        <color theme="1"/>
        <rFont val="Calibri"/>
        <family val="2"/>
        <scheme val="minor"/>
      </rPr>
      <t xml:space="preserve"> En este caso, se ocasionó presuntamente a la víctima directa rectocele, cistocele e inconsistencia urinaria como resultado de un parto vaginal podálico; y en virtud de dicho tipo de daño, se liquidó el daño a la salud así: $10.000.000 para la víctima directa y para su compañero permanente cada uno. Lo anterior, en atención a que, a pesar de que no se ha probado la pérdida de capacidad laboral de la accionante o que haya estado en condición de incapacidad, debe advertirse que la H. Corte ya ha establecido algunos casos en los que, por la demostración de la alteración de la vida en relación, se ha reconocido el concepto de acuerdo con lo que se prueba en el proceso (ver sentencia SC3919-2021, 08/09/2021; sentencia SC3728-2021, 26/08/2021). En este orden de ideas, teniendo en cuenta que, según las constancias psicológicas aportadas con la demanda, quienes se habrían visto afectados en el desarrollo normal de sus actividades como resultado de la atención médica, habrían sido la víctima directa y su compañero permanente, se efectúa una liquidación por la suma antes indicada, incluyendo también a los padres de la víctima directa, considerando que, si bien no se aportó prueba documental en relación con el perjuicio de aquellos, es posible que en el interrogatorio de parte y la prueba testimonial se acredite la causación del mismo. 
</t>
    </r>
    <r>
      <rPr>
        <b/>
        <sz val="11"/>
        <color theme="1"/>
        <rFont val="Calibri"/>
        <family val="2"/>
        <scheme val="minor"/>
      </rPr>
      <t xml:space="preserve">Por daño a la salud: $0. </t>
    </r>
    <r>
      <rPr>
        <sz val="11"/>
        <color theme="1"/>
        <rFont val="Calibri"/>
        <family val="2"/>
        <scheme val="minor"/>
      </rPr>
      <t xml:space="preserve">El daño a la vida de relación y el daño moral son los únicos reconocidos por la H. Corte Suprema de Justicia como perjuicios extrapatrimoniales.
</t>
    </r>
    <r>
      <rPr>
        <b/>
        <sz val="11"/>
        <color theme="1"/>
        <rFont val="Calibri"/>
        <family val="2"/>
        <scheme val="minor"/>
      </rPr>
      <t>Daño a bienes jurídicos de especial protección constitucional: $0.</t>
    </r>
    <r>
      <rPr>
        <sz val="11"/>
        <color theme="1"/>
        <rFont val="Calibri"/>
        <family val="2"/>
        <scheme val="minor"/>
      </rPr>
      <t xml:space="preserve"> El daño a la vida de relación y el daño moral son los únicos reconocidos por la H. Corte Suprema de Justicia como perjuicios extrapatrimoniales, por lo que este perjuicio no resulta procedente, máxime cuando no se advierte de cara a los hechos la afectación grave o vejatoria de derechos fundamentales de la accionante. 
</t>
    </r>
    <r>
      <rPr>
        <b/>
        <sz val="11"/>
        <color theme="1"/>
        <rFont val="Calibri"/>
        <family val="2"/>
        <scheme val="minor"/>
      </rPr>
      <t>Póliza</t>
    </r>
    <r>
      <rPr>
        <sz val="11"/>
        <color theme="1"/>
        <rFont val="Calibri"/>
        <family val="2"/>
        <scheme val="minor"/>
      </rPr>
      <t xml:space="preserve">: debe tenerse en cuenta que la Póliza de Responsabilidad Civil Profesional Clínicas y Hospitales No. 022208483/0 vigente entre el 31/12/2017 y el 30/12/2018 tiene un deducible que asciende a 10 % DEL VALOR DE LA PÉRDIDA MÍNIMO $ 5.000.000, por lo que el valor del deducible ascendería a $8.934.000; siendo así el riesgo económico de la compañía equivalente a: $80.406.000.
</t>
    </r>
  </si>
  <si>
    <t>86397090-92716</t>
  </si>
  <si>
    <t xml:space="preserve">CONCEPTO DE CONCILIACIÓN 330 </t>
  </si>
  <si>
    <t>CONTINGENCIA</t>
  </si>
  <si>
    <t xml:space="preserve">SUMA SOLICITADA </t>
  </si>
  <si>
    <t>COMENTARIOS ABOGADO EXTERNO</t>
  </si>
  <si>
    <t>AUTORIZACIÓN COMPAÑÍA SUMA</t>
  </si>
  <si>
    <t xml:space="preserve">AUTORIZACIÓN COMPAÑÍA COMENTARIOS </t>
  </si>
  <si>
    <t>86397090 - Apl. 92716</t>
  </si>
  <si>
    <t xml:space="preserve">Clínica Medilaser S.A.S. Nit. 813001952-0.
Entidad Promotora de Salud SANITAS S.A.S. Nit 800251440-6 </t>
  </si>
  <si>
    <t xml:space="preserve">Derly Yiced Trochez Guitierrez C.C. No.107527659 (hermana de la víctima directa) 	
Oliva Gutierrez C.C. No. 36163729 (madre de la víctima directa) 	
Roberto Troche C.C. No. 4923845 (padre de la víctima directa) 	</t>
  </si>
  <si>
    <t>LLAMADA EN GARANTÍA</t>
  </si>
  <si>
    <t>REMOTA</t>
  </si>
  <si>
    <t>Dra. se cargó auto fija fecha audiencia para el 12 agosto del 2025 a las 2:00 pm.
- Se necesita representante legal; el Doctor Carlos Prieto tiene disponibilidad para atender la diligencia.
- Se sugiere no conciliar, debido a la contingencia remota del proceso.
Por tanto, sugerimos esperar a que se surta la audiencia inicial, así como el debate probatorio para entonces, poder revisar nuevamente el riesgo de exposición de la compañía.</t>
  </si>
  <si>
    <t xml:space="preserve">La instrucción es asistir sin ánimo conciliatorio a la diligencia del 12 de agosto de 2025, la exposición de riesgo para la Compañía es bajo, agradezco la asistencia del Dr. Carlos Prieto como Representante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</si>
</sst>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0" borderId="10" xfId="0" applyBorder="1" applyAlignment="1">
      <alignment horizontal="justify" vertical="top"/>
    </xf>
    <xf numFmtId="42" fontId="1" fillId="7" borderId="1" xfId="1" applyFont="1" applyFill="1" applyBorder="1" applyAlignment="1">
      <alignment horizontal="center" vertical="top"/>
    </xf>
    <xf numFmtId="0" fontId="0" fillId="0" borderId="3" xfId="0" applyBorder="1" applyAlignment="1">
      <alignment horizontal="left" vertical="top"/>
    </xf>
    <xf numFmtId="0" fontId="0" fillId="0" borderId="2" xfId="0" applyBorder="1" applyAlignment="1">
      <alignment horizontal="left" vertical="top"/>
    </xf>
    <xf numFmtId="0" fontId="0" fillId="0" borderId="8" xfId="0" applyBorder="1" applyAlignment="1">
      <alignment horizontal="center" vertical="top"/>
    </xf>
    <xf numFmtId="42" fontId="0" fillId="0" borderId="3" xfId="1" applyFont="1" applyBorder="1" applyAlignment="1">
      <alignment horizontal="justify" vertical="top"/>
    </xf>
    <xf numFmtId="0" fontId="0" fillId="0" borderId="2" xfId="0" applyBorder="1" applyAlignment="1">
      <alignment horizontal="left" vertical="top" wrapText="1"/>
    </xf>
    <xf numFmtId="0" fontId="2" fillId="0" borderId="2" xfId="0" applyFont="1" applyBorder="1" applyAlignment="1">
      <alignment horizontal="justify"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0" fillId="0" borderId="1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0" xfId="1" applyFont="1" applyFill="1" applyBorder="1" applyAlignment="1">
      <alignment horizontal="center" vertical="top"/>
    </xf>
    <xf numFmtId="0" fontId="0" fillId="4" borderId="5" xfId="0" applyFill="1" applyBorder="1" applyAlignment="1">
      <alignment horizontal="center" vertical="top" wrapText="1"/>
    </xf>
    <xf numFmtId="0" fontId="0" fillId="4" borderId="7" xfId="0" applyFill="1" applyBorder="1" applyAlignment="1">
      <alignment horizontal="center" vertical="top" wrapText="1"/>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5" xfId="0" applyBorder="1" applyAlignment="1">
      <alignment horizontal="center" wrapText="1"/>
    </xf>
    <xf numFmtId="0" fontId="0" fillId="0" borderId="7" xfId="0" applyBorder="1" applyAlignment="1">
      <alignment horizontal="center"/>
    </xf>
    <xf numFmtId="42" fontId="0" fillId="5" borderId="1" xfId="1" applyFont="1" applyFill="1" applyBorder="1" applyAlignment="1">
      <alignment horizontal="justify" vertical="top"/>
    </xf>
    <xf numFmtId="11" fontId="0" fillId="0" borderId="1" xfId="0" applyNumberFormat="1" applyBorder="1" applyAlignment="1">
      <alignment horizontal="justify" vertical="top"/>
    </xf>
    <xf numFmtId="164" fontId="0" fillId="5" borderId="1" xfId="1" applyNumberFormat="1" applyFont="1" applyFill="1" applyBorder="1" applyAlignment="1">
      <alignment horizontal="justify" vertical="top"/>
    </xf>
    <xf numFmtId="164" fontId="0" fillId="5" borderId="1" xfId="3" applyNumberFormat="1" applyFont="1" applyFill="1" applyBorder="1" applyAlignment="1">
      <alignment horizontal="center"/>
    </xf>
    <xf numFmtId="0" fontId="0" fillId="5" borderId="1" xfId="0"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25"/>
  <sheetViews>
    <sheetView zoomScale="110" zoomScaleNormal="110" workbookViewId="0">
      <selection activeCell="B8" sqref="B8:C10"/>
    </sheetView>
  </sheetViews>
  <sheetFormatPr baseColWidth="10" defaultColWidth="0" defaultRowHeight="14.5" x14ac:dyDescent="0.35"/>
  <cols>
    <col min="1" max="1" width="46.1796875" style="7" bestFit="1" customWidth="1"/>
    <col min="2" max="2" width="65.54296875" style="7" customWidth="1"/>
    <col min="3" max="3" width="19.1796875" style="7" customWidth="1"/>
    <col min="4" max="4" width="11.453125" style="2" hidden="1" customWidth="1"/>
    <col min="5" max="16384" width="11.453125" style="2" hidden="1"/>
  </cols>
  <sheetData>
    <row r="1" spans="1:3" ht="18.5" x14ac:dyDescent="0.35">
      <c r="A1" s="35" t="s">
        <v>40</v>
      </c>
      <c r="B1" s="35"/>
      <c r="C1" s="35"/>
    </row>
    <row r="2" spans="1:3" x14ac:dyDescent="0.35">
      <c r="A2" s="5" t="s">
        <v>12</v>
      </c>
      <c r="B2" s="36" t="s">
        <v>127</v>
      </c>
      <c r="C2" s="36"/>
    </row>
    <row r="3" spans="1:3" x14ac:dyDescent="0.35">
      <c r="A3" s="5" t="s">
        <v>0</v>
      </c>
      <c r="B3" s="36" t="s">
        <v>109</v>
      </c>
      <c r="C3" s="36"/>
    </row>
    <row r="4" spans="1:3" x14ac:dyDescent="0.35">
      <c r="A4" s="5" t="s">
        <v>107</v>
      </c>
      <c r="B4" s="26" t="s">
        <v>130</v>
      </c>
      <c r="C4" s="25"/>
    </row>
    <row r="5" spans="1:3" x14ac:dyDescent="0.35">
      <c r="A5" s="5" t="s">
        <v>107</v>
      </c>
      <c r="B5" s="37" t="s">
        <v>129</v>
      </c>
      <c r="C5" s="38"/>
    </row>
    <row r="6" spans="1:3" x14ac:dyDescent="0.35">
      <c r="A6" s="5" t="s">
        <v>1</v>
      </c>
      <c r="B6" s="39" t="s">
        <v>131</v>
      </c>
      <c r="C6" s="40"/>
    </row>
    <row r="7" spans="1:3" x14ac:dyDescent="0.35">
      <c r="A7" s="5" t="s">
        <v>1</v>
      </c>
      <c r="B7" s="39" t="s">
        <v>132</v>
      </c>
      <c r="C7" s="40"/>
    </row>
    <row r="8" spans="1:3" ht="15.65" customHeight="1" x14ac:dyDescent="0.35">
      <c r="A8" s="5" t="s">
        <v>1</v>
      </c>
      <c r="B8" s="39" t="s">
        <v>133</v>
      </c>
      <c r="C8" s="40"/>
    </row>
    <row r="9" spans="1:3" x14ac:dyDescent="0.35">
      <c r="A9" s="5" t="s">
        <v>1</v>
      </c>
      <c r="B9" s="39" t="s">
        <v>134</v>
      </c>
      <c r="C9" s="40"/>
    </row>
    <row r="10" spans="1:3" ht="16" customHeight="1" x14ac:dyDescent="0.35">
      <c r="A10" s="5" t="s">
        <v>1</v>
      </c>
      <c r="B10" s="39" t="s">
        <v>135</v>
      </c>
      <c r="C10" s="40"/>
    </row>
    <row r="11" spans="1:3" x14ac:dyDescent="0.35">
      <c r="A11" s="5" t="s">
        <v>108</v>
      </c>
      <c r="B11" s="36" t="s">
        <v>128</v>
      </c>
      <c r="C11" s="36"/>
    </row>
    <row r="12" spans="1:3" x14ac:dyDescent="0.35">
      <c r="A12" s="5" t="s">
        <v>2</v>
      </c>
      <c r="B12" s="36" t="s">
        <v>113</v>
      </c>
      <c r="C12" s="36"/>
    </row>
    <row r="13" spans="1:3" x14ac:dyDescent="0.35">
      <c r="A13" s="5" t="s">
        <v>3</v>
      </c>
      <c r="B13" s="31">
        <v>43448</v>
      </c>
      <c r="C13" s="32"/>
    </row>
    <row r="14" spans="1:3" x14ac:dyDescent="0.35">
      <c r="A14" s="5" t="s">
        <v>4</v>
      </c>
      <c r="B14" s="31">
        <v>43697</v>
      </c>
      <c r="C14" s="32"/>
    </row>
    <row r="15" spans="1:3" x14ac:dyDescent="0.35">
      <c r="A15" s="5" t="s">
        <v>5</v>
      </c>
      <c r="B15" s="31">
        <v>43773</v>
      </c>
      <c r="C15" s="32"/>
    </row>
    <row r="16" spans="1:3" ht="20.5" customHeight="1" x14ac:dyDescent="0.35">
      <c r="A16" s="5" t="s">
        <v>27</v>
      </c>
      <c r="B16" s="33" t="s">
        <v>114</v>
      </c>
      <c r="C16" s="34"/>
    </row>
    <row r="17" spans="1:3" x14ac:dyDescent="0.35">
      <c r="A17" s="42" t="s">
        <v>6</v>
      </c>
      <c r="B17" s="32" t="s">
        <v>115</v>
      </c>
      <c r="C17" s="36"/>
    </row>
    <row r="18" spans="1:3" ht="30" customHeight="1" x14ac:dyDescent="0.35">
      <c r="A18" s="42"/>
      <c r="B18" s="36"/>
      <c r="C18" s="36"/>
    </row>
    <row r="19" spans="1:3" x14ac:dyDescent="0.35">
      <c r="A19" s="42"/>
      <c r="B19" s="36"/>
      <c r="C19" s="36"/>
    </row>
    <row r="20" spans="1:3" x14ac:dyDescent="0.35">
      <c r="A20" s="5" t="s">
        <v>7</v>
      </c>
      <c r="B20" s="36" t="s">
        <v>116</v>
      </c>
      <c r="C20" s="36"/>
    </row>
    <row r="21" spans="1:3" ht="29.15" customHeight="1" x14ac:dyDescent="0.35">
      <c r="A21" s="5" t="s">
        <v>8</v>
      </c>
      <c r="B21" s="36" t="s">
        <v>117</v>
      </c>
      <c r="C21" s="36"/>
    </row>
    <row r="22" spans="1:3" ht="33.75" customHeight="1" x14ac:dyDescent="0.35">
      <c r="A22" s="5" t="s">
        <v>9</v>
      </c>
      <c r="B22" s="36" t="s">
        <v>118</v>
      </c>
      <c r="C22" s="36"/>
    </row>
    <row r="23" spans="1:3" ht="19.5" customHeight="1" x14ac:dyDescent="0.35">
      <c r="A23" s="5" t="s">
        <v>41</v>
      </c>
      <c r="B23" s="43">
        <v>44760</v>
      </c>
      <c r="C23" s="38"/>
    </row>
    <row r="24" spans="1:3" x14ac:dyDescent="0.35">
      <c r="A24" s="5" t="s">
        <v>10</v>
      </c>
      <c r="B24" s="41">
        <v>44757</v>
      </c>
      <c r="C24" s="41"/>
    </row>
    <row r="25" spans="1:3" x14ac:dyDescent="0.35">
      <c r="A25" s="5" t="s">
        <v>11</v>
      </c>
      <c r="B25" s="41">
        <v>44789</v>
      </c>
      <c r="C25" s="36"/>
    </row>
  </sheetData>
  <mergeCells count="23">
    <mergeCell ref="B24:C24"/>
    <mergeCell ref="B25:C25"/>
    <mergeCell ref="A17:A19"/>
    <mergeCell ref="B17:C19"/>
    <mergeCell ref="B20:C20"/>
    <mergeCell ref="B21:C21"/>
    <mergeCell ref="B22:C22"/>
    <mergeCell ref="B23:C23"/>
    <mergeCell ref="B13:C13"/>
    <mergeCell ref="B14:C14"/>
    <mergeCell ref="B15:C15"/>
    <mergeCell ref="B16:C16"/>
    <mergeCell ref="A1:C1"/>
    <mergeCell ref="B12:C12"/>
    <mergeCell ref="B2:C2"/>
    <mergeCell ref="B3:C3"/>
    <mergeCell ref="B5:C5"/>
    <mergeCell ref="B10:C10"/>
    <mergeCell ref="B11:C11"/>
    <mergeCell ref="B6:C6"/>
    <mergeCell ref="B7:C7"/>
    <mergeCell ref="B8:C8"/>
    <mergeCell ref="B9:C9"/>
  </mergeCells>
  <pageMargins left="0.7" right="0.7" top="0.75" bottom="0.75" header="0.3" footer="0.3"/>
  <pageSetup orientation="portrait" copies="0"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2"/>
  <sheetViews>
    <sheetView workbookViewId="0">
      <selection activeCell="B22" sqref="B22:C2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44" t="s">
        <v>39</v>
      </c>
      <c r="B1" s="44"/>
      <c r="C1" s="44"/>
    </row>
    <row r="2" spans="1:3" x14ac:dyDescent="0.35">
      <c r="A2" s="13" t="s">
        <v>25</v>
      </c>
      <c r="B2" s="47">
        <v>86397090</v>
      </c>
      <c r="C2" s="48"/>
    </row>
    <row r="3" spans="1:3" x14ac:dyDescent="0.35">
      <c r="A3" s="5" t="s">
        <v>12</v>
      </c>
      <c r="B3" s="36" t="str">
        <f>'GENERALES NOTA 322'!B2:C2</f>
        <v>4100131030052020-00051-00</v>
      </c>
      <c r="C3" s="36"/>
    </row>
    <row r="4" spans="1:3" x14ac:dyDescent="0.35">
      <c r="A4" s="5" t="s">
        <v>0</v>
      </c>
      <c r="B4" s="36" t="str">
        <f>'GENERALES NOTA 322'!B3:C3</f>
        <v>JUZGADO QUINTO CIVIL DEL CIRCUITO DE NEIVA</v>
      </c>
      <c r="C4" s="36"/>
    </row>
    <row r="5" spans="1:3" x14ac:dyDescent="0.35">
      <c r="A5" s="5" t="s">
        <v>107</v>
      </c>
      <c r="B5" s="36" t="str">
        <f>'GENERALES NOTA 322'!B5:C5</f>
        <v xml:space="preserve">Entidad Promotora de Salud SANITAS S.A.S. Nit 800251440-6 </v>
      </c>
      <c r="C5" s="36"/>
    </row>
    <row r="6" spans="1:3" ht="43.5" customHeight="1" x14ac:dyDescent="0.35">
      <c r="A6" s="5" t="s">
        <v>1</v>
      </c>
      <c r="B6" s="36" t="str">
        <f>'GENERALES NOTA 322'!B10:C10</f>
        <v xml:space="preserve">Roberto Troche C.C. No. 4923845 (padre de la víctima directa) </v>
      </c>
      <c r="C6" s="36"/>
    </row>
    <row r="7" spans="1:3" x14ac:dyDescent="0.35">
      <c r="A7" s="5" t="s">
        <v>108</v>
      </c>
      <c r="B7" s="36" t="str">
        <f>'GENERALES NOTA 322'!B11:C11</f>
        <v>LLAMAMIENTO</v>
      </c>
      <c r="C7" s="36"/>
    </row>
    <row r="8" spans="1:3" x14ac:dyDescent="0.35">
      <c r="A8" s="13" t="s">
        <v>26</v>
      </c>
      <c r="B8" s="36">
        <v>22208483</v>
      </c>
      <c r="C8" s="36"/>
    </row>
    <row r="9" spans="1:3" x14ac:dyDescent="0.35">
      <c r="A9" s="13" t="s">
        <v>27</v>
      </c>
      <c r="B9" s="36" t="s">
        <v>119</v>
      </c>
      <c r="C9" s="36"/>
    </row>
    <row r="10" spans="1:3" x14ac:dyDescent="0.35">
      <c r="A10" s="13" t="s">
        <v>75</v>
      </c>
      <c r="B10" s="13">
        <v>3000000000</v>
      </c>
      <c r="C10" s="14"/>
    </row>
    <row r="11" spans="1:3" x14ac:dyDescent="0.35">
      <c r="A11" s="13" t="s">
        <v>57</v>
      </c>
      <c r="B11" s="45" t="s">
        <v>68</v>
      </c>
      <c r="C11" s="46"/>
    </row>
    <row r="12" spans="1:3" x14ac:dyDescent="0.35">
      <c r="A12" s="13" t="s">
        <v>28</v>
      </c>
      <c r="B12" s="36" t="s">
        <v>120</v>
      </c>
      <c r="C12" s="36"/>
    </row>
    <row r="13" spans="1:3" x14ac:dyDescent="0.35">
      <c r="A13" s="13" t="s">
        <v>29</v>
      </c>
      <c r="B13" s="36" t="s">
        <v>32</v>
      </c>
      <c r="C13" s="36"/>
    </row>
    <row r="14" spans="1:3" x14ac:dyDescent="0.35">
      <c r="A14" s="13" t="s">
        <v>30</v>
      </c>
      <c r="B14" s="36" t="s">
        <v>32</v>
      </c>
      <c r="C14" s="36"/>
    </row>
    <row r="15" spans="1:3" x14ac:dyDescent="0.35">
      <c r="A15" s="49" t="s">
        <v>31</v>
      </c>
      <c r="B15" s="36"/>
      <c r="C15" s="36"/>
    </row>
    <row r="16" spans="1:3" x14ac:dyDescent="0.35">
      <c r="A16" s="50"/>
      <c r="B16" s="9" t="s">
        <v>38</v>
      </c>
      <c r="C16" s="10" t="s">
        <v>15</v>
      </c>
    </row>
    <row r="17" spans="1:3" x14ac:dyDescent="0.35">
      <c r="A17" s="50"/>
      <c r="B17" s="11"/>
      <c r="C17" s="11"/>
    </row>
    <row r="18" spans="1:3" x14ac:dyDescent="0.35">
      <c r="A18" s="50"/>
      <c r="B18" s="11"/>
      <c r="C18" s="11"/>
    </row>
    <row r="19" spans="1:3" x14ac:dyDescent="0.35">
      <c r="A19" s="50"/>
      <c r="B19" s="11"/>
      <c r="C19" s="11"/>
    </row>
    <row r="20" spans="1:3" x14ac:dyDescent="0.35">
      <c r="A20" s="13" t="s">
        <v>24</v>
      </c>
      <c r="B20" s="36"/>
      <c r="C20" s="36"/>
    </row>
    <row r="21" spans="1:3" x14ac:dyDescent="0.35">
      <c r="A21" s="13" t="s">
        <v>58</v>
      </c>
      <c r="B21" s="45"/>
      <c r="C21" s="46"/>
    </row>
    <row r="22" spans="1:3" x14ac:dyDescent="0.35">
      <c r="A22" s="13" t="s">
        <v>16</v>
      </c>
      <c r="B22" s="36" t="s">
        <v>20</v>
      </c>
      <c r="C22" s="36"/>
    </row>
    <row r="23" spans="1:3" x14ac:dyDescent="0.35">
      <c r="A23" s="13" t="s">
        <v>73</v>
      </c>
      <c r="B23" s="36" t="s">
        <v>33</v>
      </c>
      <c r="C23" s="36"/>
    </row>
    <row r="24" spans="1:3" x14ac:dyDescent="0.35">
      <c r="A24" s="13" t="s">
        <v>37</v>
      </c>
      <c r="B24" s="36"/>
      <c r="C24" s="36"/>
    </row>
    <row r="25" spans="1:3" x14ac:dyDescent="0.35">
      <c r="A25" s="12" t="s">
        <v>74</v>
      </c>
      <c r="B25" s="36" t="s">
        <v>33</v>
      </c>
      <c r="C25" s="36"/>
    </row>
    <row r="26" spans="1:3" x14ac:dyDescent="0.35">
      <c r="A26" s="51" t="s">
        <v>61</v>
      </c>
      <c r="B26" s="51"/>
      <c r="C26" s="51"/>
    </row>
    <row r="27" spans="1:3" x14ac:dyDescent="0.35">
      <c r="A27" s="32" t="s">
        <v>36</v>
      </c>
      <c r="B27" s="32"/>
      <c r="C27" s="32"/>
    </row>
    <row r="28" spans="1:3" x14ac:dyDescent="0.35">
      <c r="A28" s="32" t="s">
        <v>35</v>
      </c>
      <c r="B28" s="32"/>
      <c r="C28" s="32"/>
    </row>
    <row r="29" spans="1:3" x14ac:dyDescent="0.35">
      <c r="A29" s="32" t="s">
        <v>14</v>
      </c>
      <c r="B29" s="32"/>
      <c r="C29" s="32"/>
    </row>
    <row r="30" spans="1:3" x14ac:dyDescent="0.35">
      <c r="A30" s="32" t="s">
        <v>34</v>
      </c>
      <c r="B30" s="32"/>
      <c r="C30" s="32"/>
    </row>
    <row r="31" spans="1:3" x14ac:dyDescent="0.35">
      <c r="A31" s="32"/>
      <c r="B31" s="32"/>
      <c r="C31" s="32"/>
    </row>
    <row r="33" spans="1:3" x14ac:dyDescent="0.35">
      <c r="A33" s="36" t="s">
        <v>92</v>
      </c>
      <c r="B33" s="36"/>
      <c r="C33" s="36"/>
    </row>
    <row r="34" spans="1:3" x14ac:dyDescent="0.35">
      <c r="A34" s="53" t="s">
        <v>104</v>
      </c>
      <c r="B34" s="53"/>
      <c r="C34" s="53"/>
    </row>
    <row r="35" spans="1:3" x14ac:dyDescent="0.35">
      <c r="A35" s="54" t="s">
        <v>86</v>
      </c>
      <c r="B35" s="54"/>
      <c r="C35" s="54"/>
    </row>
    <row r="36" spans="1:3" x14ac:dyDescent="0.35">
      <c r="A36" s="52" t="s">
        <v>87</v>
      </c>
      <c r="B36" s="52"/>
      <c r="C36" s="11"/>
    </row>
    <row r="37" spans="1:3" x14ac:dyDescent="0.35">
      <c r="A37" s="52" t="s">
        <v>88</v>
      </c>
      <c r="B37" s="52"/>
      <c r="C37" s="11"/>
    </row>
    <row r="38" spans="1:3" x14ac:dyDescent="0.35">
      <c r="A38" s="52" t="s">
        <v>89</v>
      </c>
      <c r="B38" s="52"/>
      <c r="C38" s="11"/>
    </row>
    <row r="39" spans="1:3" x14ac:dyDescent="0.35">
      <c r="A39" s="52" t="s">
        <v>90</v>
      </c>
      <c r="B39" s="52"/>
      <c r="C39" s="11"/>
    </row>
    <row r="40" spans="1:3" x14ac:dyDescent="0.35">
      <c r="A40" s="52" t="s">
        <v>91</v>
      </c>
      <c r="B40" s="52"/>
      <c r="C40" s="11"/>
    </row>
    <row r="41" spans="1:3" x14ac:dyDescent="0.35">
      <c r="A41" s="52" t="s">
        <v>93</v>
      </c>
      <c r="B41" s="52"/>
      <c r="C41" s="11"/>
    </row>
    <row r="42" spans="1:3" x14ac:dyDescent="0.35">
      <c r="A42" s="52" t="s">
        <v>94</v>
      </c>
      <c r="B42" s="52"/>
      <c r="C42" s="11"/>
    </row>
    <row r="43" spans="1:3" x14ac:dyDescent="0.35">
      <c r="A43" s="52" t="s">
        <v>95</v>
      </c>
      <c r="B43" s="52"/>
      <c r="C43" s="11"/>
    </row>
    <row r="44" spans="1:3" x14ac:dyDescent="0.35">
      <c r="A44" s="52" t="s">
        <v>96</v>
      </c>
      <c r="B44" s="52"/>
      <c r="C44" s="11"/>
    </row>
    <row r="45" spans="1:3" x14ac:dyDescent="0.35">
      <c r="A45" s="52" t="s">
        <v>97</v>
      </c>
      <c r="B45" s="52"/>
      <c r="C45" s="11"/>
    </row>
    <row r="46" spans="1:3" x14ac:dyDescent="0.35">
      <c r="A46" s="52" t="s">
        <v>98</v>
      </c>
      <c r="B46" s="52"/>
      <c r="C46" s="11"/>
    </row>
    <row r="47" spans="1:3" x14ac:dyDescent="0.35">
      <c r="A47" s="52" t="s">
        <v>99</v>
      </c>
      <c r="B47" s="52"/>
      <c r="C47" s="11"/>
    </row>
    <row r="48" spans="1:3" x14ac:dyDescent="0.35">
      <c r="A48" s="52" t="s">
        <v>100</v>
      </c>
      <c r="B48" s="52"/>
      <c r="C48" s="11"/>
    </row>
    <row r="49" spans="1:3" x14ac:dyDescent="0.35">
      <c r="A49" s="52" t="s">
        <v>101</v>
      </c>
      <c r="B49" s="52"/>
      <c r="C49" s="11"/>
    </row>
    <row r="50" spans="1:3" x14ac:dyDescent="0.35">
      <c r="A50" s="52" t="s">
        <v>102</v>
      </c>
      <c r="B50" s="52"/>
      <c r="C50" s="11"/>
    </row>
    <row r="51" spans="1:3" x14ac:dyDescent="0.35">
      <c r="A51" s="52" t="s">
        <v>103</v>
      </c>
      <c r="B51" s="52"/>
      <c r="C51" s="11"/>
    </row>
    <row r="52" spans="1:3" x14ac:dyDescent="0.35">
      <c r="A52" s="55"/>
      <c r="B52" s="55"/>
      <c r="C52" s="11"/>
    </row>
  </sheetData>
  <mergeCells count="47">
    <mergeCell ref="A47:B47"/>
    <mergeCell ref="A41:B41"/>
    <mergeCell ref="A42:B42"/>
    <mergeCell ref="A43:B43"/>
    <mergeCell ref="A44:B44"/>
    <mergeCell ref="A45:B45"/>
    <mergeCell ref="A46:B46"/>
    <mergeCell ref="A48:B48"/>
    <mergeCell ref="A49:B49"/>
    <mergeCell ref="A50:B50"/>
    <mergeCell ref="A51:B51"/>
    <mergeCell ref="A52:B52"/>
    <mergeCell ref="A40:B40"/>
    <mergeCell ref="A29:C29"/>
    <mergeCell ref="A31:C31"/>
    <mergeCell ref="A30:C30"/>
    <mergeCell ref="A33:C33"/>
    <mergeCell ref="A34:C34"/>
    <mergeCell ref="A35:C35"/>
    <mergeCell ref="A36:B36"/>
    <mergeCell ref="A37:B37"/>
    <mergeCell ref="A38:B38"/>
    <mergeCell ref="A39:B39"/>
    <mergeCell ref="A28:C28"/>
    <mergeCell ref="B14:C14"/>
    <mergeCell ref="A15:A19"/>
    <mergeCell ref="B15:C15"/>
    <mergeCell ref="B20:C20"/>
    <mergeCell ref="B21:C21"/>
    <mergeCell ref="B22:C22"/>
    <mergeCell ref="B23:C23"/>
    <mergeCell ref="B24:C24"/>
    <mergeCell ref="B25:C25"/>
    <mergeCell ref="A26:C26"/>
    <mergeCell ref="A27:C27"/>
    <mergeCell ref="B13:C13"/>
    <mergeCell ref="A1:C1"/>
    <mergeCell ref="B8:C8"/>
    <mergeCell ref="B9:C9"/>
    <mergeCell ref="B11:C11"/>
    <mergeCell ref="B12:C12"/>
    <mergeCell ref="B2:C2"/>
    <mergeCell ref="B3:C3"/>
    <mergeCell ref="B4:C4"/>
    <mergeCell ref="B5:C5"/>
    <mergeCell ref="B6:C6"/>
    <mergeCell ref="B7:C7"/>
  </mergeCells>
  <pageMargins left="0.7" right="0.7" top="0.75" bottom="0.75" header="0.3" footer="0.3"/>
  <pageSetup orientation="portrait" copies="0"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B21:C21</xm:sqref>
        </x14:dataValidation>
        <x14:dataValidation type="list" allowBlank="1" showInputMessage="1" showErrorMessage="1" xr:uid="{00000000-0002-0000-0100-000001000000}">
          <x14:formula1>
            <xm:f>Hoja2!$C$2:$C$4</xm:f>
          </x14:formula1>
          <xm:sqref>B15:C15</xm:sqref>
        </x14:dataValidation>
        <x14:dataValidation type="list" allowBlank="1" showInputMessage="1" showErrorMessage="1" xr:uid="{00000000-0002-0000-0100-000002000000}">
          <x14:formula1>
            <xm:f>Hoja2!$A$2:$A$5</xm:f>
          </x14:formula1>
          <xm:sqref>B11:C11</xm:sqref>
        </x14:dataValidation>
        <x14:dataValidation type="list" allowBlank="1" showInputMessage="1" showErrorMessage="1" xr:uid="{00000000-0002-0000-0100-000003000000}">
          <x14:formula1>
            <xm:f>Hoja2!$E$2:$E$8</xm:f>
          </x14:formula1>
          <xm:sqref>B22:C22</xm:sqref>
        </x14:dataValidation>
        <x14:dataValidation type="list" allowBlank="1" showInputMessage="1" showErrorMessage="1" xr:uid="{00000000-0002-0000-0100-000004000000}">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I40"/>
  <sheetViews>
    <sheetView topLeftCell="A25" zoomScale="80" zoomScaleNormal="80" workbookViewId="0">
      <selection activeCell="B34" sqref="B34"/>
    </sheetView>
  </sheetViews>
  <sheetFormatPr baseColWidth="10" defaultColWidth="0" defaultRowHeight="14.5" x14ac:dyDescent="0.35"/>
  <cols>
    <col min="1" max="1" width="41.81640625" customWidth="1"/>
    <col min="2" max="2" width="32.453125" customWidth="1"/>
    <col min="3" max="3" width="91.1796875" customWidth="1"/>
    <col min="4" max="8" width="11.453125" hidden="1" customWidth="1"/>
    <col min="9" max="9" width="12" hidden="1" customWidth="1"/>
    <col min="10" max="16384" width="11.453125" hidden="1"/>
  </cols>
  <sheetData>
    <row r="1" spans="1:3" ht="18.5" x14ac:dyDescent="0.35">
      <c r="A1" s="44" t="s">
        <v>42</v>
      </c>
      <c r="B1" s="44"/>
      <c r="C1" s="44"/>
    </row>
    <row r="2" spans="1:3" x14ac:dyDescent="0.35">
      <c r="A2" s="13" t="s">
        <v>25</v>
      </c>
      <c r="B2" s="47" t="s">
        <v>140</v>
      </c>
      <c r="C2" s="48"/>
    </row>
    <row r="3" spans="1:3" x14ac:dyDescent="0.35">
      <c r="A3" s="5" t="s">
        <v>12</v>
      </c>
      <c r="B3" s="36" t="str">
        <f>'GENERALES NOTA 322'!B2:C2</f>
        <v>4100131030052020-00051-00</v>
      </c>
      <c r="C3" s="36"/>
    </row>
    <row r="4" spans="1:3" x14ac:dyDescent="0.35">
      <c r="A4" s="5" t="s">
        <v>0</v>
      </c>
      <c r="B4" s="36" t="str">
        <f>'GENERALES NOTA 322'!B3:C3</f>
        <v>JUZGADO QUINTO CIVIL DEL CIRCUITO DE NEIVA</v>
      </c>
      <c r="C4" s="36"/>
    </row>
    <row r="5" spans="1:3" x14ac:dyDescent="0.35">
      <c r="A5" s="5" t="s">
        <v>107</v>
      </c>
      <c r="B5" s="36" t="str">
        <f>'GENERALES NOTA 322'!B5:C5</f>
        <v xml:space="preserve">Entidad Promotora de Salud SANITAS S.A.S. Nit 800251440-6 </v>
      </c>
      <c r="C5" s="36"/>
    </row>
    <row r="6" spans="1:3" x14ac:dyDescent="0.35">
      <c r="A6" s="5" t="s">
        <v>107</v>
      </c>
      <c r="B6" s="36" t="s">
        <v>130</v>
      </c>
      <c r="C6" s="36"/>
    </row>
    <row r="7" spans="1:3" x14ac:dyDescent="0.35">
      <c r="A7" s="5" t="s">
        <v>1</v>
      </c>
      <c r="B7" s="39" t="s">
        <v>131</v>
      </c>
      <c r="C7" s="40"/>
    </row>
    <row r="8" spans="1:3" x14ac:dyDescent="0.35">
      <c r="A8" s="5" t="s">
        <v>1</v>
      </c>
      <c r="B8" s="39" t="s">
        <v>132</v>
      </c>
      <c r="C8" s="40"/>
    </row>
    <row r="9" spans="1:3" x14ac:dyDescent="0.35">
      <c r="A9" s="5" t="s">
        <v>1</v>
      </c>
      <c r="B9" s="39" t="s">
        <v>133</v>
      </c>
      <c r="C9" s="40"/>
    </row>
    <row r="10" spans="1:3" x14ac:dyDescent="0.35">
      <c r="A10" s="5" t="s">
        <v>1</v>
      </c>
      <c r="B10" s="39" t="s">
        <v>134</v>
      </c>
      <c r="C10" s="40"/>
    </row>
    <row r="11" spans="1:3" ht="14.5" customHeight="1" x14ac:dyDescent="0.35">
      <c r="A11" s="5" t="s">
        <v>1</v>
      </c>
      <c r="B11" s="39" t="s">
        <v>135</v>
      </c>
      <c r="C11" s="40"/>
    </row>
    <row r="12" spans="1:3" x14ac:dyDescent="0.35">
      <c r="A12" s="5" t="s">
        <v>108</v>
      </c>
      <c r="B12" s="36" t="str">
        <f>'GENERALES NOTA 322'!B11:C11</f>
        <v>LLAMAMIENTO</v>
      </c>
      <c r="C12" s="36"/>
    </row>
    <row r="13" spans="1:3" ht="29" x14ac:dyDescent="0.35">
      <c r="A13" s="5" t="s">
        <v>45</v>
      </c>
      <c r="B13" s="58">
        <f>C15+C16+C18+C19+C20+C21</f>
        <v>780854862</v>
      </c>
      <c r="C13" s="59"/>
    </row>
    <row r="14" spans="1:3" x14ac:dyDescent="0.35">
      <c r="A14" s="63" t="s">
        <v>46</v>
      </c>
      <c r="B14" s="60" t="s">
        <v>47</v>
      </c>
      <c r="C14" s="60"/>
    </row>
    <row r="15" spans="1:3" x14ac:dyDescent="0.35">
      <c r="A15" s="63"/>
      <c r="B15" s="11" t="s">
        <v>121</v>
      </c>
      <c r="C15" s="6">
        <v>1980000</v>
      </c>
    </row>
    <row r="16" spans="1:3" x14ac:dyDescent="0.35">
      <c r="A16" s="63"/>
      <c r="B16" s="11" t="s">
        <v>122</v>
      </c>
      <c r="C16" s="6">
        <v>76064862</v>
      </c>
    </row>
    <row r="17" spans="1:9" x14ac:dyDescent="0.35">
      <c r="A17" s="63"/>
      <c r="B17" s="61" t="s">
        <v>48</v>
      </c>
      <c r="C17" s="62"/>
    </row>
    <row r="18" spans="1:9" x14ac:dyDescent="0.35">
      <c r="A18" s="63"/>
      <c r="B18" s="11" t="s">
        <v>123</v>
      </c>
      <c r="C18" s="24">
        <v>180000000</v>
      </c>
    </row>
    <row r="19" spans="1:9" x14ac:dyDescent="0.35">
      <c r="A19" s="63"/>
      <c r="B19" s="11" t="s">
        <v>124</v>
      </c>
      <c r="C19" s="24">
        <v>340000000</v>
      </c>
    </row>
    <row r="20" spans="1:9" x14ac:dyDescent="0.35">
      <c r="A20" s="63"/>
      <c r="B20" s="11" t="s">
        <v>125</v>
      </c>
      <c r="C20" s="24">
        <v>100000000</v>
      </c>
    </row>
    <row r="21" spans="1:9" ht="29" x14ac:dyDescent="0.35">
      <c r="A21" s="63"/>
      <c r="B21" s="23" t="s">
        <v>126</v>
      </c>
      <c r="C21" s="24">
        <v>82810000</v>
      </c>
      <c r="E21" t="s">
        <v>56</v>
      </c>
      <c r="F21" s="18">
        <v>0.7</v>
      </c>
    </row>
    <row r="22" spans="1:9" x14ac:dyDescent="0.35">
      <c r="A22" s="63"/>
      <c r="B22" s="61" t="s">
        <v>106</v>
      </c>
      <c r="C22" s="62"/>
      <c r="E22" t="s">
        <v>55</v>
      </c>
      <c r="F22" s="19">
        <v>0.3</v>
      </c>
      <c r="I22" s="21"/>
    </row>
    <row r="23" spans="1:9" x14ac:dyDescent="0.35">
      <c r="A23" s="63"/>
      <c r="B23" s="11"/>
      <c r="C23" s="17"/>
      <c r="F23" s="22"/>
      <c r="I23" s="21"/>
    </row>
    <row r="24" spans="1:9" ht="23.25" customHeight="1" x14ac:dyDescent="0.35">
      <c r="A24" s="16" t="s">
        <v>43</v>
      </c>
      <c r="B24" s="47" t="s">
        <v>55</v>
      </c>
      <c r="C24" s="48"/>
    </row>
    <row r="25" spans="1:9" ht="257.14999999999998" customHeight="1" x14ac:dyDescent="0.35">
      <c r="A25" s="5" t="s">
        <v>44</v>
      </c>
      <c r="B25" s="65" t="s">
        <v>136</v>
      </c>
      <c r="C25" s="66"/>
    </row>
    <row r="26" spans="1:9" ht="51" customHeight="1" x14ac:dyDescent="0.35">
      <c r="A26" s="15" t="s">
        <v>49</v>
      </c>
      <c r="B26" s="64">
        <f>C28+C31+C32-C36</f>
        <v>80406000</v>
      </c>
      <c r="C26" s="64"/>
    </row>
    <row r="27" spans="1:9" x14ac:dyDescent="0.35">
      <c r="A27" s="16" t="s">
        <v>50</v>
      </c>
      <c r="B27" s="67" t="s">
        <v>47</v>
      </c>
      <c r="C27" s="68"/>
    </row>
    <row r="28" spans="1:9" x14ac:dyDescent="0.35">
      <c r="A28" s="56"/>
      <c r="B28" s="11" t="s">
        <v>121</v>
      </c>
      <c r="C28" s="6">
        <v>1840000</v>
      </c>
    </row>
    <row r="29" spans="1:9" x14ac:dyDescent="0.35">
      <c r="A29" s="57"/>
      <c r="B29" s="11" t="s">
        <v>122</v>
      </c>
      <c r="C29" s="6">
        <v>0</v>
      </c>
    </row>
    <row r="30" spans="1:9" x14ac:dyDescent="0.35">
      <c r="A30" s="57"/>
      <c r="B30" s="61" t="s">
        <v>48</v>
      </c>
      <c r="C30" s="62"/>
    </row>
    <row r="31" spans="1:9" x14ac:dyDescent="0.35">
      <c r="A31" s="57"/>
      <c r="B31" s="11" t="s">
        <v>123</v>
      </c>
      <c r="C31" s="6">
        <v>67500000</v>
      </c>
    </row>
    <row r="32" spans="1:9" x14ac:dyDescent="0.35">
      <c r="A32" s="57"/>
      <c r="B32" s="11" t="s">
        <v>124</v>
      </c>
      <c r="C32" s="6">
        <v>20000000</v>
      </c>
    </row>
    <row r="33" spans="1:3" x14ac:dyDescent="0.35">
      <c r="A33" s="57"/>
      <c r="B33" s="11" t="s">
        <v>125</v>
      </c>
      <c r="C33" s="6">
        <v>0</v>
      </c>
    </row>
    <row r="34" spans="1:3" ht="29" x14ac:dyDescent="0.35">
      <c r="A34" s="57"/>
      <c r="B34" s="23" t="s">
        <v>126</v>
      </c>
      <c r="C34" s="6">
        <v>0</v>
      </c>
    </row>
    <row r="35" spans="1:3" x14ac:dyDescent="0.35">
      <c r="A35" s="57"/>
      <c r="B35" s="61" t="s">
        <v>137</v>
      </c>
      <c r="C35" s="62"/>
    </row>
    <row r="36" spans="1:3" x14ac:dyDescent="0.35">
      <c r="A36" s="57"/>
      <c r="B36" s="28" t="s">
        <v>138</v>
      </c>
      <c r="C36" s="6">
        <v>8934000</v>
      </c>
    </row>
    <row r="37" spans="1:3" x14ac:dyDescent="0.35">
      <c r="A37" s="27"/>
      <c r="B37" s="13"/>
    </row>
    <row r="38" spans="1:3" x14ac:dyDescent="0.35">
      <c r="A38" s="20" t="s">
        <v>105</v>
      </c>
      <c r="B38" s="69">
        <f>IFERROR(B26*(VLOOKUP(B24,E21:F23,2,0)),16666)</f>
        <v>24121800</v>
      </c>
      <c r="C38" s="70"/>
    </row>
    <row r="39" spans="1:3" ht="166" customHeight="1" x14ac:dyDescent="0.35">
      <c r="A39" s="5" t="s">
        <v>51</v>
      </c>
      <c r="B39" s="71" t="s">
        <v>141</v>
      </c>
      <c r="C39" s="72"/>
    </row>
    <row r="40" spans="1:3" ht="81.650000000000006" customHeight="1" x14ac:dyDescent="0.35">
      <c r="A40" s="5" t="s">
        <v>52</v>
      </c>
      <c r="B40" s="73" t="s">
        <v>139</v>
      </c>
      <c r="C40" s="74"/>
    </row>
  </sheetData>
  <mergeCells count="27">
    <mergeCell ref="B6:C6"/>
    <mergeCell ref="B7:C7"/>
    <mergeCell ref="B8:C8"/>
    <mergeCell ref="B9:C9"/>
    <mergeCell ref="B10:C10"/>
    <mergeCell ref="B27:C27"/>
    <mergeCell ref="B38:C38"/>
    <mergeCell ref="B39:C39"/>
    <mergeCell ref="B40:C40"/>
    <mergeCell ref="B35:C35"/>
    <mergeCell ref="B30:C30"/>
    <mergeCell ref="A28:A36"/>
    <mergeCell ref="A1:C1"/>
    <mergeCell ref="B13:C13"/>
    <mergeCell ref="B14:C14"/>
    <mergeCell ref="B17:C17"/>
    <mergeCell ref="A14:A23"/>
    <mergeCell ref="B26:C26"/>
    <mergeCell ref="B22:C22"/>
    <mergeCell ref="B24:C24"/>
    <mergeCell ref="B25:C25"/>
    <mergeCell ref="B2:C2"/>
    <mergeCell ref="B3:C3"/>
    <mergeCell ref="B4:C4"/>
    <mergeCell ref="B5:C5"/>
    <mergeCell ref="B11:C11"/>
    <mergeCell ref="B12:C1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13"/>
  <sheetViews>
    <sheetView zoomScale="70" zoomScaleNormal="70" workbookViewId="0">
      <selection activeCell="B19" sqref="B19"/>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44" t="s">
        <v>53</v>
      </c>
      <c r="B1" s="44"/>
      <c r="C1" s="44"/>
    </row>
    <row r="2" spans="1:3" x14ac:dyDescent="0.35">
      <c r="A2" s="13" t="s">
        <v>25</v>
      </c>
      <c r="B2" s="47" t="s">
        <v>142</v>
      </c>
      <c r="C2" s="48"/>
    </row>
    <row r="3" spans="1:3" x14ac:dyDescent="0.35">
      <c r="A3" s="5" t="s">
        <v>12</v>
      </c>
      <c r="B3" s="76" t="s">
        <v>127</v>
      </c>
      <c r="C3" s="36"/>
    </row>
    <row r="4" spans="1:3" x14ac:dyDescent="0.35">
      <c r="A4" s="5" t="s">
        <v>0</v>
      </c>
      <c r="B4" s="36" t="s">
        <v>109</v>
      </c>
      <c r="C4" s="36"/>
    </row>
    <row r="5" spans="1:3" x14ac:dyDescent="0.35">
      <c r="A5" s="5" t="s">
        <v>107</v>
      </c>
      <c r="B5" s="36" t="s">
        <v>110</v>
      </c>
      <c r="C5" s="36"/>
    </row>
    <row r="6" spans="1:3" x14ac:dyDescent="0.35">
      <c r="A6" s="5" t="s">
        <v>1</v>
      </c>
      <c r="B6" s="36" t="s">
        <v>111</v>
      </c>
      <c r="C6" s="36"/>
    </row>
    <row r="7" spans="1:3" x14ac:dyDescent="0.35">
      <c r="A7" s="5" t="s">
        <v>108</v>
      </c>
      <c r="B7" s="36" t="s">
        <v>112</v>
      </c>
      <c r="C7" s="36"/>
    </row>
    <row r="8" spans="1:3" x14ac:dyDescent="0.35">
      <c r="A8" s="16" t="s">
        <v>43</v>
      </c>
      <c r="B8" t="s">
        <v>55</v>
      </c>
    </row>
    <row r="9" spans="1:3" x14ac:dyDescent="0.35">
      <c r="A9" s="16" t="s">
        <v>50</v>
      </c>
      <c r="B9" s="45">
        <v>80406000</v>
      </c>
      <c r="C9" s="46"/>
    </row>
    <row r="10" spans="1:3" x14ac:dyDescent="0.35">
      <c r="A10" s="16" t="s">
        <v>62</v>
      </c>
      <c r="B10" s="75">
        <v>24121800</v>
      </c>
      <c r="C10" s="75"/>
    </row>
    <row r="11" spans="1:3" ht="43.5" x14ac:dyDescent="0.35">
      <c r="A11" s="5" t="s">
        <v>63</v>
      </c>
      <c r="B11" s="36" t="s">
        <v>33</v>
      </c>
      <c r="C11" s="36"/>
    </row>
    <row r="12" spans="1:3" ht="43.5" x14ac:dyDescent="0.35">
      <c r="A12" s="5" t="s">
        <v>64</v>
      </c>
      <c r="B12" s="36" t="s">
        <v>32</v>
      </c>
      <c r="C12" s="36"/>
    </row>
    <row r="13" spans="1:3" x14ac:dyDescent="0.35">
      <c r="A13" s="5" t="s">
        <v>65</v>
      </c>
      <c r="B13" s="11" t="s">
        <v>32</v>
      </c>
      <c r="C13" s="11"/>
    </row>
  </sheetData>
  <mergeCells count="11">
    <mergeCell ref="B12:C12"/>
    <mergeCell ref="A1:C1"/>
    <mergeCell ref="B9:C9"/>
    <mergeCell ref="B10:C10"/>
    <mergeCell ref="B11:C11"/>
    <mergeCell ref="B2:C2"/>
    <mergeCell ref="B3:C3"/>
    <mergeCell ref="B4:C4"/>
    <mergeCell ref="B5:C5"/>
    <mergeCell ref="B6:C6"/>
    <mergeCell ref="B7:C7"/>
  </mergeCells>
  <pageMargins left="0.7" right="0.7" top="0.75" bottom="0.75" header="0.3" footer="0.3"/>
  <pageSetup orientation="portrait" copies="0"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72B4-86FC-46F5-90D7-7511E434E2AF}">
  <dimension ref="A1:H24"/>
  <sheetViews>
    <sheetView tabSelected="1" topLeftCell="A5" zoomScale="110" zoomScaleNormal="110"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44" t="s">
        <v>143</v>
      </c>
      <c r="B1" s="44"/>
      <c r="C1" s="44"/>
    </row>
    <row r="2" spans="1:3" x14ac:dyDescent="0.35">
      <c r="A2" s="30" t="s">
        <v>25</v>
      </c>
      <c r="B2" s="47" t="s">
        <v>149</v>
      </c>
      <c r="C2" s="48"/>
    </row>
    <row r="3" spans="1:3" x14ac:dyDescent="0.35">
      <c r="A3" s="5" t="s">
        <v>12</v>
      </c>
      <c r="B3" s="36" t="s">
        <v>127</v>
      </c>
      <c r="C3" s="36"/>
    </row>
    <row r="4" spans="1:3" x14ac:dyDescent="0.35">
      <c r="A4" s="5" t="s">
        <v>0</v>
      </c>
      <c r="B4" s="36" t="s">
        <v>109</v>
      </c>
      <c r="C4" s="36"/>
    </row>
    <row r="5" spans="1:3" ht="15" customHeight="1" x14ac:dyDescent="0.35">
      <c r="A5" s="5" t="s">
        <v>107</v>
      </c>
      <c r="B5" s="29" t="s">
        <v>150</v>
      </c>
      <c r="C5" s="25"/>
    </row>
    <row r="6" spans="1:3" x14ac:dyDescent="0.35">
      <c r="A6" s="5" t="s">
        <v>1</v>
      </c>
      <c r="B6" s="32" t="s">
        <v>151</v>
      </c>
      <c r="C6" s="36"/>
    </row>
    <row r="7" spans="1:3" x14ac:dyDescent="0.35">
      <c r="A7" s="5" t="s">
        <v>108</v>
      </c>
      <c r="B7" s="36" t="s">
        <v>152</v>
      </c>
      <c r="C7" s="36"/>
    </row>
    <row r="8" spans="1:3" x14ac:dyDescent="0.35">
      <c r="A8" s="5" t="s">
        <v>144</v>
      </c>
      <c r="B8" s="36" t="s">
        <v>153</v>
      </c>
      <c r="C8" s="36"/>
    </row>
    <row r="9" spans="1:3" x14ac:dyDescent="0.35">
      <c r="A9" s="16" t="s">
        <v>50</v>
      </c>
      <c r="B9" s="77">
        <v>80406000</v>
      </c>
      <c r="C9" s="77"/>
    </row>
    <row r="10" spans="1:3" x14ac:dyDescent="0.35">
      <c r="A10" s="5" t="s">
        <v>145</v>
      </c>
      <c r="B10" s="78">
        <v>0</v>
      </c>
      <c r="C10" s="78"/>
    </row>
    <row r="11" spans="1:3" ht="56.25" customHeight="1" x14ac:dyDescent="0.35">
      <c r="A11" s="5" t="s">
        <v>146</v>
      </c>
      <c r="B11" s="32" t="s">
        <v>154</v>
      </c>
      <c r="C11" s="36"/>
    </row>
    <row r="12" spans="1:3" x14ac:dyDescent="0.35">
      <c r="A12" s="5" t="s">
        <v>147</v>
      </c>
      <c r="B12" s="79">
        <v>0</v>
      </c>
      <c r="C12" s="79"/>
    </row>
    <row r="13" spans="1:3" x14ac:dyDescent="0.35">
      <c r="A13" s="5" t="s">
        <v>148</v>
      </c>
      <c r="B13" s="36" t="s">
        <v>155</v>
      </c>
      <c r="C13" s="36"/>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2">
    <mergeCell ref="A1:C1"/>
    <mergeCell ref="B2:C2"/>
    <mergeCell ref="B3:C3"/>
    <mergeCell ref="B4:C4"/>
    <mergeCell ref="B6:C6"/>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8" t="s">
        <v>57</v>
      </c>
      <c r="B1" t="s">
        <v>32</v>
      </c>
      <c r="C1" s="8" t="s">
        <v>31</v>
      </c>
      <c r="D1" s="8" t="s">
        <v>58</v>
      </c>
      <c r="E1" s="3" t="s">
        <v>16</v>
      </c>
      <c r="F1" s="2" t="s">
        <v>56</v>
      </c>
      <c r="G1" s="4">
        <v>0</v>
      </c>
      <c r="H1" t="s">
        <v>13</v>
      </c>
      <c r="I1" t="s">
        <v>80</v>
      </c>
    </row>
    <row r="2" spans="1:9" x14ac:dyDescent="0.35">
      <c r="A2" t="s">
        <v>66</v>
      </c>
      <c r="B2" t="s">
        <v>33</v>
      </c>
      <c r="C2" t="s">
        <v>70</v>
      </c>
      <c r="D2" s="2" t="s">
        <v>59</v>
      </c>
      <c r="E2" s="1" t="s">
        <v>19</v>
      </c>
      <c r="F2" s="2" t="s">
        <v>54</v>
      </c>
      <c r="G2" s="4">
        <v>0.7</v>
      </c>
      <c r="H2" t="s">
        <v>76</v>
      </c>
      <c r="I2" t="s">
        <v>81</v>
      </c>
    </row>
    <row r="3" spans="1:9" x14ac:dyDescent="0.35">
      <c r="A3" t="s">
        <v>67</v>
      </c>
      <c r="C3" t="s">
        <v>71</v>
      </c>
      <c r="D3" s="2" t="s">
        <v>60</v>
      </c>
      <c r="E3" s="1" t="s">
        <v>20</v>
      </c>
      <c r="F3" s="2" t="s">
        <v>55</v>
      </c>
      <c r="G3" s="4">
        <v>0.3</v>
      </c>
      <c r="H3" t="s">
        <v>77</v>
      </c>
      <c r="I3" t="s">
        <v>82</v>
      </c>
    </row>
    <row r="4" spans="1:9" x14ac:dyDescent="0.35">
      <c r="A4" t="s">
        <v>68</v>
      </c>
      <c r="C4" t="s">
        <v>72</v>
      </c>
      <c r="E4" s="1" t="s">
        <v>21</v>
      </c>
      <c r="H4" t="s">
        <v>78</v>
      </c>
      <c r="I4" t="s">
        <v>83</v>
      </c>
    </row>
    <row r="5" spans="1:9" x14ac:dyDescent="0.35">
      <c r="A5" t="s">
        <v>69</v>
      </c>
      <c r="E5" s="1" t="s">
        <v>17</v>
      </c>
      <c r="H5" t="s">
        <v>79</v>
      </c>
      <c r="I5" t="s">
        <v>84</v>
      </c>
    </row>
    <row r="6" spans="1:9" x14ac:dyDescent="0.35">
      <c r="E6" s="1" t="s">
        <v>18</v>
      </c>
      <c r="I6" t="s">
        <v>85</v>
      </c>
    </row>
    <row r="7" spans="1:9" x14ac:dyDescent="0.35">
      <c r="E7" s="1" t="s">
        <v>23</v>
      </c>
    </row>
    <row r="8" spans="1:9" x14ac:dyDescent="0.35">
      <c r="E8" s="1" t="s">
        <v>22</v>
      </c>
    </row>
  </sheetData>
  <pageMargins left="0.7" right="0.7" top="0.75" bottom="0.75" header="0.3" footer="0.3"/>
  <pageSetup orientation="portrait" copies="0"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CONCEPTO CONCILIACIÓN 330</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2025-07-03T23:38:32Z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_AdHocReviewCycleID">
    <vt:i4>249471552</vt:i4>
  </property>
  <property fmtid="{D5CDD505-2E9C-101B-9397-08002B2CF9AE}" pid="24" name="_NewReviewCycle">
    <vt:lpwstr/>
  </property>
  <property fmtid="{D5CDD505-2E9C-101B-9397-08002B2CF9AE}" pid="25" name="_EmailSubject">
    <vt:lpwstr>ENVÍO DE ANTECEDENTES RAD: 2020 051 || DTE. INGRID YOLERCY TROCHE || SINIESTRO 86397090</vt:lpwstr>
  </property>
  <property fmtid="{D5CDD505-2E9C-101B-9397-08002B2CF9AE}" pid="26" name="_AuthorEmail">
    <vt:lpwstr>angela.romero@allianz.co</vt:lpwstr>
  </property>
  <property fmtid="{D5CDD505-2E9C-101B-9397-08002B2CF9AE}" pid="27" name="_AuthorEmailDisplayName">
    <vt:lpwstr>Angela Maria Romero Garcia</vt:lpwstr>
  </property>
  <property fmtid="{D5CDD505-2E9C-101B-9397-08002B2CF9AE}" pid="28" name="_ReviewingToolsShownOnce">
    <vt:lpwstr/>
  </property>
  <property fmtid="{D5CDD505-2E9C-101B-9397-08002B2CF9AE}" pid="29" name="MSIP_Label_863bc15e-e7bf-41c1-bdb3-03882d8a2e2c_Enabled">
    <vt:lpwstr>true</vt:lpwstr>
  </property>
  <property fmtid="{D5CDD505-2E9C-101B-9397-08002B2CF9AE}" pid="30" name="MSIP_Label_863bc15e-e7bf-41c1-bdb3-03882d8a2e2c_SetDate">
    <vt:lpwstr>2022-08-24T00:49:03Z</vt:lpwstr>
  </property>
  <property fmtid="{D5CDD505-2E9C-101B-9397-08002B2CF9AE}" pid="31" name="MSIP_Label_863bc15e-e7bf-41c1-bdb3-03882d8a2e2c_Method">
    <vt:lpwstr>Privileged</vt:lpwstr>
  </property>
  <property fmtid="{D5CDD505-2E9C-101B-9397-08002B2CF9AE}" pid="32" name="MSIP_Label_863bc15e-e7bf-41c1-bdb3-03882d8a2e2c_Name">
    <vt:lpwstr>863bc15e-e7bf-41c1-bdb3-03882d8a2e2c</vt:lpwstr>
  </property>
  <property fmtid="{D5CDD505-2E9C-101B-9397-08002B2CF9AE}" pid="33" name="MSIP_Label_863bc15e-e7bf-41c1-bdb3-03882d8a2e2c_SiteId">
    <vt:lpwstr>6e06e42d-6925-47c6-b9e7-9581c7ca302a</vt:lpwstr>
  </property>
  <property fmtid="{D5CDD505-2E9C-101B-9397-08002B2CF9AE}" pid="34" name="MSIP_Label_863bc15e-e7bf-41c1-bdb3-03882d8a2e2c_ActionId">
    <vt:lpwstr>aa239f61-d1f7-4127-b5e7-114d969eb35e</vt:lpwstr>
  </property>
  <property fmtid="{D5CDD505-2E9C-101B-9397-08002B2CF9AE}" pid="35" name="MSIP_Label_863bc15e-e7bf-41c1-bdb3-03882d8a2e2c_ContentBits">
    <vt:lpwstr>1</vt:lpwstr>
  </property>
</Properties>
</file>