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8_{152B4847-BB78-4923-9A40-6F97D958BD9B}" xr6:coauthVersionLast="47" xr6:coauthVersionMax="47" xr10:uidLastSave="{00000000-0000-0000-0000-000000000000}"/>
  <bookViews>
    <workbookView xWindow="-120" yWindow="-120" windowWidth="29040" windowHeight="15840" tabRatio="929" activeTab="1" xr2:uid="{00000000-000D-0000-FFFF-FFFF00000000}"/>
  </bookViews>
  <sheets>
    <sheet name="Presup" sheetId="3" r:id="rId1"/>
    <sheet name="ACTA FINAL" sheetId="5" r:id="rId2"/>
    <sheet name="Hoja1" sheetId="4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TC212">[1]FLEXIBLE!#REF!</definedName>
    <definedName name="_V1">#REF!</definedName>
    <definedName name="_xlnm.Print_Area" localSheetId="0">Presup!$A$1:$G$24</definedName>
    <definedName name="ASD">[2]FLEXIBLE!#REF!</definedName>
    <definedName name="item1">[3]PREACTA!#REF!</definedName>
    <definedName name="item11">[4]PREACTA!$F$159</definedName>
    <definedName name="item12">[4]PREACTA!$F$166</definedName>
    <definedName name="item13">[4]PREACTA!$F$171</definedName>
    <definedName name="item14">[4]PREACTA!$F$178</definedName>
    <definedName name="item15">[4]PREACTA!$F$188</definedName>
    <definedName name="item16">[4]PREACTA!$F$199</definedName>
    <definedName name="item2">[3]PREACTA!$F$80</definedName>
    <definedName name="item3">[3]PREACTA!#REF!</definedName>
    <definedName name="item4">[3]PREACTA!#REF!</definedName>
    <definedName name="item5">[3]PREACTA!#REF!</definedName>
    <definedName name="item6">[3]PREACTA!#REF!</definedName>
    <definedName name="item7">[4]PREACTA!$F$145</definedName>
    <definedName name="item9">[4]PREACTA!$F$152</definedName>
    <definedName name="_xlnm.Print_Titles" localSheetId="1">'ACTA FINAL'!$1:$11</definedName>
    <definedName name="TOTAL">[5]RIEGO!#REF!</definedName>
    <definedName name="TOTMTPAV">[6]FINANC!$C$6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8" i="5" l="1"/>
  <c r="N19" i="5"/>
  <c r="N20" i="5"/>
  <c r="N17" i="5"/>
  <c r="N13" i="5"/>
  <c r="N14" i="5"/>
  <c r="N15" i="5"/>
  <c r="N12" i="5"/>
  <c r="L18" i="5"/>
  <c r="L19" i="5"/>
  <c r="L20" i="5"/>
  <c r="L17" i="5"/>
  <c r="L13" i="5"/>
  <c r="L14" i="5"/>
  <c r="L15" i="5"/>
  <c r="L12" i="5"/>
  <c r="J17" i="5"/>
  <c r="J19" i="5"/>
  <c r="J20" i="5"/>
  <c r="J13" i="5"/>
  <c r="J15" i="5"/>
  <c r="J14" i="5"/>
  <c r="H13" i="5"/>
  <c r="H15" i="5"/>
  <c r="H12" i="5"/>
  <c r="F14" i="5"/>
  <c r="H14" i="5" s="1"/>
  <c r="B15" i="5"/>
  <c r="B14" i="5"/>
  <c r="B13" i="5"/>
  <c r="B12" i="5"/>
  <c r="F11" i="3"/>
  <c r="L22" i="5" l="1"/>
  <c r="L26" i="5" s="1"/>
  <c r="D30" i="5" s="1"/>
  <c r="L23" i="5"/>
  <c r="J12" i="5"/>
  <c r="J22" i="5" s="1"/>
  <c r="J23" i="5" s="1"/>
  <c r="H22" i="5"/>
  <c r="H23" i="5"/>
  <c r="H26" i="5" s="1"/>
  <c r="D28" i="5" s="1"/>
  <c r="D29" i="5" s="1"/>
  <c r="D31" i="5" s="1"/>
  <c r="D32" i="5" s="1"/>
  <c r="N22" i="5"/>
  <c r="G12" i="3"/>
  <c r="G10" i="3"/>
  <c r="G11" i="3"/>
  <c r="G9" i="3"/>
  <c r="J26" i="5" l="1"/>
  <c r="N23" i="5"/>
  <c r="N26" i="5" s="1"/>
  <c r="G15" i="3"/>
  <c r="G16" i="3" s="1"/>
  <c r="G17" i="3" l="1"/>
  <c r="G18" i="3"/>
  <c r="G19" i="3" l="1"/>
</calcChain>
</file>

<file path=xl/sharedStrings.xml><?xml version="1.0" encoding="utf-8"?>
<sst xmlns="http://schemas.openxmlformats.org/spreadsheetml/2006/main" count="116" uniqueCount="97">
  <si>
    <t>UN</t>
  </si>
  <si>
    <t xml:space="preserve">Código </t>
  </si>
  <si>
    <t>Descripción</t>
  </si>
  <si>
    <t>Vr. Unitario</t>
  </si>
  <si>
    <t>Cantidad</t>
  </si>
  <si>
    <t>Vr. Parcial</t>
  </si>
  <si>
    <t>Costo Directo</t>
  </si>
  <si>
    <t>PROCESO INFRAESTRUCTURA</t>
  </si>
  <si>
    <t>NOMBRE DEL FORMATO</t>
  </si>
  <si>
    <r>
      <rPr>
        <b/>
        <sz val="8"/>
        <rFont val="Century Gothic"/>
        <family val="2"/>
      </rPr>
      <t>CÓDIGO</t>
    </r>
    <r>
      <rPr>
        <sz val="8"/>
        <rFont val="Century Gothic"/>
        <family val="2"/>
      </rPr>
      <t xml:space="preserve">
IN-F-016</t>
    </r>
  </si>
  <si>
    <t>OBJETO:</t>
  </si>
  <si>
    <t>FECHA:</t>
  </si>
  <si>
    <t>Elaboró:</t>
  </si>
  <si>
    <t xml:space="preserve">PRESUPUESTO </t>
  </si>
  <si>
    <t>COSTO  TOTAL</t>
  </si>
  <si>
    <r>
      <rPr>
        <b/>
        <sz val="8"/>
        <rFont val="Century Gothic"/>
        <family val="2"/>
      </rPr>
      <t>VIGENCIA</t>
    </r>
    <r>
      <rPr>
        <sz val="8"/>
        <rFont val="Century Gothic"/>
        <family val="2"/>
      </rPr>
      <t xml:space="preserve">
20-Oct-17</t>
    </r>
  </si>
  <si>
    <r>
      <rPr>
        <b/>
        <sz val="8"/>
        <rFont val="Century Gothic"/>
        <family val="2"/>
      </rPr>
      <t>VERSIÓN</t>
    </r>
    <r>
      <rPr>
        <sz val="8"/>
        <rFont val="Century Gothic"/>
        <family val="2"/>
      </rPr>
      <t xml:space="preserve">
02</t>
    </r>
  </si>
  <si>
    <r>
      <rPr>
        <b/>
        <sz val="8"/>
        <rFont val="Century Gothic"/>
        <family val="2"/>
      </rPr>
      <t>CONSECUTIVO</t>
    </r>
    <r>
      <rPr>
        <sz val="8"/>
        <rFont val="Century Gothic"/>
        <family val="2"/>
      </rPr>
      <t xml:space="preserve">
</t>
    </r>
  </si>
  <si>
    <t>PRESUPUESTO</t>
  </si>
  <si>
    <r>
      <rPr>
        <b/>
        <sz val="8"/>
        <rFont val="Century Gothic"/>
        <family val="2"/>
      </rPr>
      <t>VIGENCIA</t>
    </r>
    <r>
      <rPr>
        <sz val="8"/>
        <rFont val="Century Gothic"/>
        <family val="2"/>
      </rPr>
      <t xml:space="preserve">
20-Sep-17</t>
    </r>
  </si>
  <si>
    <t>CONSECUTIVO</t>
  </si>
  <si>
    <t>CONTROL DE CAMBIOS</t>
  </si>
  <si>
    <t xml:space="preserve">No.
REVISIÓN
</t>
  </si>
  <si>
    <t>DESCRIPCIÓN DE LA MODIFICACIÓN</t>
  </si>
  <si>
    <t>FECHA DE APROBACIÓN</t>
  </si>
  <si>
    <t>VERSIÓN ACTUALIZADA</t>
  </si>
  <si>
    <t>Se cambio el nombre del documento de presupuesto de obra a preuspuesto, al igual que costo de obra por costo, Se incluye nota aclaratoria</t>
  </si>
  <si>
    <t>20-Sep-17</t>
  </si>
  <si>
    <t>02</t>
  </si>
  <si>
    <t>Elaborado por:</t>
  </si>
  <si>
    <t>Revisado por:</t>
  </si>
  <si>
    <t>Aprobado por:</t>
  </si>
  <si>
    <t>DIANA SARRALDE GOMEZ
Coordinadora Calidad SIVM</t>
  </si>
  <si>
    <t>JAIME SANTACRUZ SANTACRUZ
Líder Proceso Mejora Continua</t>
  </si>
  <si>
    <t>VIVIANA CABRERA CASTILLO
Lider Proceso Infraestructura</t>
  </si>
  <si>
    <t>Arq. Andres Velasco Cadena</t>
  </si>
  <si>
    <t>ADECUACIÓN Y MEJORAMIENTO DE LAS INSTALACIONES PERTENECIENTES AL PREDIO DONDE SE ENCUENTRA UBICADA LA CANCHA DE FUTBOL DEL BARRIO EL TEJAR DE LA COMUNA 4 DEL MUNICIPIO DE PASTO</t>
  </si>
  <si>
    <t>Replanteo general (área menor 1000m2).</t>
  </si>
  <si>
    <t>M2</t>
  </si>
  <si>
    <t>Pañete exterior allanado  proporción de la mezcla 1:4  espesor 1.5 cm</t>
  </si>
  <si>
    <t>Impuestos</t>
  </si>
  <si>
    <t>Pintura vinilo tipo 1  interiores y exteriores 3 manos</t>
  </si>
  <si>
    <t>Cerramiento de protección e impacto en tubo pesado estructural 3" @ 3mts, marco en angulo de 2 1/2" *3/16, refuerzo en angulo de 1 1/2"*3/16 y malla eslabonada cal 10.5, H= 3.0 m pintado con anticorrosivo y pintura esmalte.</t>
  </si>
  <si>
    <t>ML</t>
  </si>
  <si>
    <t>Octubre 2020</t>
  </si>
  <si>
    <t xml:space="preserve">CUADRO ANEXO ACTA FINAL </t>
  </si>
  <si>
    <r>
      <t xml:space="preserve">VIGENCIA
</t>
    </r>
    <r>
      <rPr>
        <sz val="8"/>
        <rFont val="Century Gothic"/>
        <family val="2"/>
      </rPr>
      <t>03-Oct-18</t>
    </r>
  </si>
  <si>
    <r>
      <t xml:space="preserve">VERSIÓN
</t>
    </r>
    <r>
      <rPr>
        <sz val="8"/>
        <rFont val="Century Gothic"/>
        <family val="2"/>
      </rPr>
      <t>03</t>
    </r>
  </si>
  <si>
    <r>
      <t xml:space="preserve">CÓDIGO
</t>
    </r>
    <r>
      <rPr>
        <sz val="8"/>
        <rFont val="Century Gothic"/>
        <family val="2"/>
      </rPr>
      <t>IN-F-011</t>
    </r>
  </si>
  <si>
    <t xml:space="preserve">PÁGINA
</t>
  </si>
  <si>
    <t>Fecha Presente Acta:</t>
  </si>
  <si>
    <t>CONTRATISTA/PARTE 2:</t>
  </si>
  <si>
    <t>CONTRATANTE/PARTE 1:</t>
  </si>
  <si>
    <t>VALOR:</t>
  </si>
  <si>
    <t>Fecha Inicio:</t>
  </si>
  <si>
    <t>PLAZO:</t>
  </si>
  <si>
    <t>It.</t>
  </si>
  <si>
    <t>DESCRIPCION</t>
  </si>
  <si>
    <t>VALORES CONTRATADOS</t>
  </si>
  <si>
    <t>VALORES ACTUALIZADOS</t>
  </si>
  <si>
    <t>VALORES EJECUTADOS</t>
  </si>
  <si>
    <t>VALORES ACUMULADOS</t>
  </si>
  <si>
    <t xml:space="preserve">UN </t>
  </si>
  <si>
    <t>CANTID</t>
  </si>
  <si>
    <t>VR. UNITAR</t>
  </si>
  <si>
    <t>VR. PARCIAL</t>
  </si>
  <si>
    <t>COSTO DIRECTO:</t>
  </si>
  <si>
    <t>TOTAL:</t>
  </si>
  <si>
    <t>VALOR CONTRATO INICIAL:</t>
  </si>
  <si>
    <t>VALOR ANTICIPO:</t>
  </si>
  <si>
    <t>VALOR EJECUTADO PRESENTE ACTA:</t>
  </si>
  <si>
    <t>- AMORTIZACIÓN ANTICIPO:</t>
  </si>
  <si>
    <t>VALOR PRESENTE ACTA:</t>
  </si>
  <si>
    <t xml:space="preserve">         SON:</t>
  </si>
  <si>
    <t>SALDO ANTICIPO:</t>
  </si>
  <si>
    <t>VALOR DE OBRA NO EJECUTADA:</t>
  </si>
  <si>
    <t>Contratista</t>
  </si>
  <si>
    <t>OBJETO:Aunar esfuerzos administrativos, técnicos y financieros entre el MUNICIPIO DE PASTO y LA JUNTA DE ACCION COMUNAL DEL BARRIO EL TEJAR DE LA COMUNA 4 DEL MUNICIPIO DE  PASTO, para la “ADECUACIÓN Y MEJORAMIENTO DE LAS INSTALACIONES PERTENECIENTES AL PREDIO DONDE SE ENCUENTRA UBICADA LA CANCHA DE FUTBOL DEL BARRIO EL TEJAR DE LA COMUNA 4 DEL MUNICIPIO DE PASTO”, vigencia 2020</t>
  </si>
  <si>
    <t>MUNICIPIO DE PASTO NIT: 891280000-3</t>
  </si>
  <si>
    <t>JUNTA DE ACCION COMUNAL TEJAR RL. CARLOS ANTONIO ZAMBRANIO BURGOS</t>
  </si>
  <si>
    <t>SETENTA MILLONES DE PESOS M/CTE ($ 70.000.000)</t>
  </si>
  <si>
    <t>30 días calendarios contados a partir de la suscripción del acta de inicio.</t>
  </si>
  <si>
    <t>31 de diciembre de 2020</t>
  </si>
  <si>
    <t>1 de diciembre de 2020</t>
  </si>
  <si>
    <t>items no previstos</t>
  </si>
  <si>
    <t>impuestos:</t>
  </si>
  <si>
    <t>Cerramiento de protección e impacto elevado a altura sobre el muro existente en tubo pesado estructural 3" @ 6mts, marco en angulo de 2 1/2" *3/16, refuerzo interno en  barilla cuadrada de 1/2 cada ,20 cm  , H= 3.0 m del modulo  pintado con anticorrosivo y pintura esmalte. incluye cimentacion en zapatas</t>
  </si>
  <si>
    <t>JUNTA DE ACCION COMUNAL BARRIO EL TEJAR</t>
  </si>
  <si>
    <t>RL. CARLOS ANTONIO ZAMBRANO BURGOS</t>
  </si>
  <si>
    <t>ING. NILSA VILLOTA ROSERO</t>
  </si>
  <si>
    <t>Surpervisora</t>
  </si>
  <si>
    <t>SETENTA MILLONES DE PESOS</t>
  </si>
  <si>
    <t>Pintura  para rejas metalica con anticorrosivo y pintura color azul 2 manos</t>
  </si>
  <si>
    <t>und</t>
  </si>
  <si>
    <t>reflectores iluminacion cancha de futbol tipo led</t>
  </si>
  <si>
    <t>gl</t>
  </si>
  <si>
    <t xml:space="preserve">Red para luminaria led incluye material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</si>
</sst>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* #,##0.00_);_(* \(#,##0.00\);_(* &quot;-&quot;??_);_(@_)"/>
    <numFmt numFmtId="165" formatCode="&quot;$&quot;\ #,##0.00;\(&quot;$&quot;\ #,##0.00\)"/>
    <numFmt numFmtId="166" formatCode="&quot;$&quot;\ #,##0.00"/>
    <numFmt numFmtId="167" formatCode="_ * #,##0.00_ ;_ * \-#,##0.00_ ;_ * &quot;-&quot;??_ ;_ @_ "/>
    <numFmt numFmtId="168" formatCode="_(* #,##0.0000_);_(* \(#,##0.0000\);_(* &quot;-&quot;??_);_(@_)"/>
    <numFmt numFmtId="169" formatCode="_(* #,##0.0000_);_(* \(#,##0.0000\);_(* &quot;-&quot;????_);_(@_)"/>
    <numFmt numFmtId="170" formatCode="_ &quot;$&quot;\ * #,##0.00_ ;_ &quot;$&quot;\ * \-#,##0.00_ ;_ &quot;$&quot;\ * &quot;-&quot;??_ ;_ @_ "/>
    <numFmt numFmtId="171" formatCode="General\ &quot;días&quot;"/>
    <numFmt numFmtId="172" formatCode="0.0%"/>
    <numFmt numFmtId="173" formatCode="_ * #,##0_ ;_ * \-#,##0_ ;_ * &quot;-&quot;??_ ;_ @_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name val="Century Gothic"/>
      <family val="2"/>
    </font>
    <font>
      <sz val="10"/>
      <name val="Arial"/>
      <family val="2"/>
    </font>
    <font>
      <sz val="10"/>
      <color theme="1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11"/>
      <color theme="1"/>
      <name val="Calibri"/>
      <family val="2"/>
      <scheme val="minor"/>
    </font>
    <font>
      <sz val="9"/>
      <name val="Century Gothic"/>
      <family val="2"/>
    </font>
    <font>
      <sz val="11"/>
      <color theme="1"/>
      <name val="Century Gothic"/>
      <family val="2"/>
    </font>
    <font>
      <b/>
      <sz val="11"/>
      <color indexed="8"/>
      <name val="Century Gothic"/>
      <family val="2"/>
    </font>
    <font>
      <b/>
      <sz val="9"/>
      <color indexed="8"/>
      <name val="Century Gothic"/>
      <family val="2"/>
    </font>
    <font>
      <sz val="8"/>
      <color indexed="8"/>
      <name val="Century Gothic"/>
      <family val="2"/>
    </font>
    <font>
      <sz val="9"/>
      <color indexed="8"/>
      <name val="Century Gothic"/>
      <family val="2"/>
    </font>
    <font>
      <sz val="7"/>
      <color indexed="8"/>
      <name val="Century Gothic"/>
      <family val="2"/>
    </font>
    <font>
      <sz val="7"/>
      <color theme="1"/>
      <name val="Century Gothic"/>
      <family val="2"/>
    </font>
    <font>
      <b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170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</cellStyleXfs>
  <cellXfs count="220">
    <xf numFmtId="0" fontId="0" fillId="0" borderId="0" xfId="0"/>
    <xf numFmtId="164" fontId="5" fillId="0" borderId="1" xfId="1" applyNumberFormat="1" applyFont="1" applyBorder="1" applyAlignment="1">
      <alignment vertical="center"/>
    </xf>
    <xf numFmtId="0" fontId="3" fillId="0" borderId="0" xfId="0" applyFont="1" applyAlignment="1"/>
    <xf numFmtId="0" fontId="2" fillId="0" borderId="0" xfId="0" applyFont="1" applyAlignment="1"/>
    <xf numFmtId="167" fontId="3" fillId="0" borderId="1" xfId="2" applyNumberFormat="1" applyFont="1" applyBorder="1" applyAlignment="1">
      <alignment vertical="center"/>
    </xf>
    <xf numFmtId="167" fontId="2" fillId="0" borderId="1" xfId="2" applyNumberFormat="1" applyFont="1" applyBorder="1" applyAlignment="1">
      <alignment vertical="center"/>
    </xf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6" fillId="0" borderId="5" xfId="0" applyFont="1" applyFill="1" applyBorder="1" applyAlignment="1"/>
    <xf numFmtId="0" fontId="3" fillId="0" borderId="9" xfId="0" applyFont="1" applyFill="1" applyBorder="1" applyAlignment="1"/>
    <xf numFmtId="0" fontId="3" fillId="0" borderId="9" xfId="0" applyFont="1" applyBorder="1" applyAlignment="1"/>
    <xf numFmtId="0" fontId="3" fillId="0" borderId="6" xfId="0" applyFont="1" applyFill="1" applyBorder="1" applyAlignment="1"/>
    <xf numFmtId="0" fontId="3" fillId="0" borderId="10" xfId="0" applyFont="1" applyBorder="1" applyAlignment="1"/>
    <xf numFmtId="0" fontId="3" fillId="0" borderId="12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" fillId="0" borderId="0" xfId="1" applyFont="1" applyAlignment="1"/>
    <xf numFmtId="0" fontId="2" fillId="0" borderId="1" xfId="0" applyFont="1" applyBorder="1" applyAlignment="1">
      <alignment horizontal="center" vertical="center" wrapText="1"/>
    </xf>
    <xf numFmtId="167" fontId="8" fillId="0" borderId="0" xfId="0" applyNumberFormat="1" applyFont="1"/>
    <xf numFmtId="164" fontId="0" fillId="0" borderId="0" xfId="0" applyNumberFormat="1"/>
    <xf numFmtId="0" fontId="10" fillId="0" borderId="0" xfId="0" applyFont="1"/>
    <xf numFmtId="0" fontId="11" fillId="0" borderId="0" xfId="0" applyFont="1" applyBorder="1" applyAlignment="1">
      <alignment vertical="center"/>
    </xf>
    <xf numFmtId="164" fontId="5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10" fontId="3" fillId="0" borderId="1" xfId="3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Border="1"/>
    <xf numFmtId="168" fontId="5" fillId="0" borderId="1" xfId="1" applyNumberFormat="1" applyFont="1" applyBorder="1" applyAlignment="1">
      <alignment vertical="center"/>
    </xf>
    <xf numFmtId="169" fontId="0" fillId="0" borderId="0" xfId="0" applyNumberFormat="1"/>
    <xf numFmtId="0" fontId="9" fillId="0" borderId="5" xfId="5" applyFont="1" applyBorder="1"/>
    <xf numFmtId="0" fontId="9" fillId="0" borderId="6" xfId="5" applyFont="1" applyBorder="1"/>
    <xf numFmtId="0" fontId="9" fillId="0" borderId="0" xfId="5" applyFont="1"/>
    <xf numFmtId="0" fontId="9" fillId="0" borderId="7" xfId="5" applyFont="1" applyBorder="1"/>
    <xf numFmtId="0" fontId="9" fillId="0" borderId="8" xfId="5" applyFont="1" applyBorder="1"/>
    <xf numFmtId="0" fontId="6" fillId="0" borderId="5" xfId="5" applyFont="1" applyBorder="1"/>
    <xf numFmtId="0" fontId="9" fillId="0" borderId="9" xfId="5" applyFont="1" applyBorder="1"/>
    <xf numFmtId="0" fontId="9" fillId="0" borderId="10" xfId="5" applyFont="1" applyBorder="1"/>
    <xf numFmtId="0" fontId="9" fillId="0" borderId="12" xfId="5" applyFont="1" applyBorder="1"/>
    <xf numFmtId="0" fontId="17" fillId="0" borderId="2" xfId="5" applyFont="1" applyBorder="1" applyAlignment="1">
      <alignment horizontal="left" vertical="top"/>
    </xf>
    <xf numFmtId="0" fontId="9" fillId="0" borderId="3" xfId="5" applyFont="1" applyBorder="1"/>
    <xf numFmtId="0" fontId="17" fillId="0" borderId="2" xfId="5" applyFont="1" applyBorder="1"/>
    <xf numFmtId="0" fontId="9" fillId="0" borderId="3" xfId="5" applyFont="1" applyBorder="1" applyAlignment="1">
      <alignment horizontal="center"/>
    </xf>
    <xf numFmtId="0" fontId="17" fillId="0" borderId="5" xfId="5" applyFont="1" applyBorder="1" applyAlignment="1">
      <alignment horizontal="left"/>
    </xf>
    <xf numFmtId="0" fontId="17" fillId="0" borderId="2" xfId="5" applyFont="1" applyBorder="1" applyAlignment="1">
      <alignment vertical="top"/>
    </xf>
    <xf numFmtId="0" fontId="9" fillId="0" borderId="3" xfId="5" applyFont="1" applyBorder="1" applyAlignment="1">
      <alignment vertical="top"/>
    </xf>
    <xf numFmtId="0" fontId="9" fillId="0" borderId="11" xfId="5" applyFont="1" applyBorder="1" applyAlignment="1">
      <alignment vertical="top"/>
    </xf>
    <xf numFmtId="0" fontId="17" fillId="0" borderId="7" xfId="5" applyFont="1" applyBorder="1" applyAlignment="1">
      <alignment horizontal="center" vertical="center"/>
    </xf>
    <xf numFmtId="0" fontId="17" fillId="0" borderId="0" xfId="5" applyFont="1" applyAlignment="1">
      <alignment horizontal="center" vertical="center"/>
    </xf>
    <xf numFmtId="0" fontId="17" fillId="0" borderId="8" xfId="5" applyFont="1" applyBorder="1" applyAlignment="1">
      <alignment horizontal="center" vertical="center"/>
    </xf>
    <xf numFmtId="0" fontId="17" fillId="0" borderId="10" xfId="5" applyFont="1" applyBorder="1" applyAlignment="1">
      <alignment horizontal="center" vertical="center"/>
    </xf>
    <xf numFmtId="0" fontId="17" fillId="0" borderId="11" xfId="5" applyFont="1" applyBorder="1" applyAlignment="1">
      <alignment horizontal="center" vertical="center"/>
    </xf>
    <xf numFmtId="0" fontId="17" fillId="0" borderId="12" xfId="5" applyFont="1" applyBorder="1" applyAlignment="1">
      <alignment horizontal="center" vertical="center"/>
    </xf>
    <xf numFmtId="0" fontId="17" fillId="0" borderId="4" xfId="5" applyFont="1" applyBorder="1" applyAlignment="1">
      <alignment horizontal="center"/>
    </xf>
    <xf numFmtId="0" fontId="17" fillId="0" borderId="1" xfId="5" applyFont="1" applyBorder="1" applyAlignment="1">
      <alignment horizontal="center"/>
    </xf>
    <xf numFmtId="0" fontId="9" fillId="0" borderId="10" xfId="5" applyFont="1" applyBorder="1" applyAlignment="1">
      <alignment horizontal="center" vertical="center"/>
    </xf>
    <xf numFmtId="167" fontId="9" fillId="0" borderId="1" xfId="8" applyFont="1" applyBorder="1" applyAlignment="1">
      <alignment vertical="center"/>
    </xf>
    <xf numFmtId="4" fontId="9" fillId="2" borderId="1" xfId="9" applyNumberFormat="1" applyFont="1" applyFill="1" applyBorder="1" applyAlignment="1">
      <alignment vertical="center"/>
    </xf>
    <xf numFmtId="4" fontId="9" fillId="0" borderId="1" xfId="9" applyNumberFormat="1" applyFont="1" applyBorder="1" applyAlignment="1">
      <alignment vertical="center"/>
    </xf>
    <xf numFmtId="4" fontId="9" fillId="0" borderId="0" xfId="5" applyNumberFormat="1" applyFont="1"/>
    <xf numFmtId="164" fontId="9" fillId="0" borderId="0" xfId="5" applyNumberFormat="1" applyFont="1"/>
    <xf numFmtId="0" fontId="9" fillId="0" borderId="0" xfId="5" applyFont="1" applyAlignment="1">
      <alignment horizontal="center"/>
    </xf>
    <xf numFmtId="0" fontId="9" fillId="0" borderId="0" xfId="5" applyFont="1" applyAlignment="1">
      <alignment horizontal="left"/>
    </xf>
    <xf numFmtId="167" fontId="9" fillId="0" borderId="3" xfId="8" applyFont="1" applyBorder="1"/>
    <xf numFmtId="167" fontId="9" fillId="0" borderId="4" xfId="8" applyFont="1" applyBorder="1"/>
    <xf numFmtId="0" fontId="9" fillId="0" borderId="2" xfId="5" applyFont="1" applyBorder="1" applyAlignment="1">
      <alignment vertical="center"/>
    </xf>
    <xf numFmtId="0" fontId="17" fillId="0" borderId="3" xfId="5" applyFont="1" applyBorder="1" applyAlignment="1">
      <alignment horizontal="right" vertical="center"/>
    </xf>
    <xf numFmtId="0" fontId="9" fillId="0" borderId="3" xfId="5" applyFont="1" applyBorder="1" applyAlignment="1">
      <alignment vertical="center"/>
    </xf>
    <xf numFmtId="4" fontId="9" fillId="0" borderId="3" xfId="5" applyNumberFormat="1" applyFont="1" applyBorder="1" applyAlignment="1">
      <alignment vertical="center"/>
    </xf>
    <xf numFmtId="4" fontId="9" fillId="0" borderId="3" xfId="8" applyNumberFormat="1" applyFont="1" applyBorder="1" applyAlignment="1">
      <alignment vertical="center"/>
    </xf>
    <xf numFmtId="4" fontId="9" fillId="0" borderId="4" xfId="8" applyNumberFormat="1" applyFont="1" applyBorder="1" applyAlignment="1">
      <alignment vertical="center"/>
    </xf>
    <xf numFmtId="172" fontId="9" fillId="0" borderId="3" xfId="3" applyNumberFormat="1" applyFont="1" applyBorder="1" applyAlignment="1">
      <alignment horizontal="center" vertical="center"/>
    </xf>
    <xf numFmtId="9" fontId="9" fillId="0" borderId="3" xfId="3" applyFont="1" applyBorder="1" applyAlignment="1">
      <alignment horizontal="center" vertical="center"/>
    </xf>
    <xf numFmtId="4" fontId="17" fillId="0" borderId="3" xfId="8" applyNumberFormat="1" applyFont="1" applyBorder="1" applyAlignment="1">
      <alignment vertical="center"/>
    </xf>
    <xf numFmtId="4" fontId="17" fillId="0" borderId="4" xfId="8" applyNumberFormat="1" applyFont="1" applyBorder="1" applyAlignment="1">
      <alignment vertical="center"/>
    </xf>
    <xf numFmtId="0" fontId="6" fillId="0" borderId="0" xfId="5" applyFont="1" applyAlignment="1">
      <alignment horizontal="right"/>
    </xf>
    <xf numFmtId="4" fontId="9" fillId="0" borderId="0" xfId="8" applyNumberFormat="1" applyFont="1" applyAlignment="1">
      <alignment horizontal="right"/>
    </xf>
    <xf numFmtId="167" fontId="17" fillId="0" borderId="0" xfId="5" applyNumberFormat="1" applyFont="1"/>
    <xf numFmtId="167" fontId="9" fillId="0" borderId="0" xfId="8" applyFont="1"/>
    <xf numFmtId="167" fontId="9" fillId="0" borderId="0" xfId="5" applyNumberFormat="1" applyFont="1"/>
    <xf numFmtId="0" fontId="6" fillId="0" borderId="0" xfId="5" quotePrefix="1" applyFont="1" applyAlignment="1">
      <alignment horizontal="right"/>
    </xf>
    <xf numFmtId="0" fontId="9" fillId="0" borderId="0" xfId="5" applyFont="1" applyAlignment="1">
      <alignment horizontal="right"/>
    </xf>
    <xf numFmtId="173" fontId="9" fillId="0" borderId="0" xfId="5" applyNumberFormat="1" applyFont="1" applyAlignment="1">
      <alignment horizontal="left"/>
    </xf>
    <xf numFmtId="4" fontId="17" fillId="0" borderId="0" xfId="8" applyNumberFormat="1" applyFont="1" applyAlignment="1">
      <alignment horizontal="right"/>
    </xf>
    <xf numFmtId="0" fontId="17" fillId="0" borderId="0" xfId="5" applyFont="1" applyAlignment="1">
      <alignment horizontal="right"/>
    </xf>
    <xf numFmtId="0" fontId="17" fillId="2" borderId="0" xfId="5" applyFont="1" applyFill="1"/>
    <xf numFmtId="15" fontId="9" fillId="0" borderId="0" xfId="5" applyNumberFormat="1" applyFont="1"/>
    <xf numFmtId="4" fontId="9" fillId="0" borderId="0" xfId="8" quotePrefix="1" applyNumberFormat="1" applyFont="1" applyAlignment="1">
      <alignment horizontal="right"/>
    </xf>
    <xf numFmtId="4" fontId="9" fillId="0" borderId="0" xfId="5" applyNumberFormat="1" applyFont="1" applyAlignment="1">
      <alignment horizontal="right"/>
    </xf>
    <xf numFmtId="0" fontId="6" fillId="0" borderId="0" xfId="5" applyFont="1" applyAlignment="1">
      <alignment horizontal="justify" vertical="top" wrapText="1"/>
    </xf>
    <xf numFmtId="167" fontId="9" fillId="0" borderId="0" xfId="8" applyFont="1" applyAlignment="1">
      <alignment horizontal="right"/>
    </xf>
    <xf numFmtId="10" fontId="9" fillId="0" borderId="0" xfId="3" applyNumberFormat="1" applyFont="1"/>
    <xf numFmtId="167" fontId="17" fillId="0" borderId="0" xfId="8" applyFont="1" applyAlignment="1">
      <alignment horizontal="left"/>
    </xf>
    <xf numFmtId="0" fontId="9" fillId="0" borderId="11" xfId="5" applyFont="1" applyBorder="1" applyAlignment="1">
      <alignment horizontal="left"/>
    </xf>
    <xf numFmtId="0" fontId="9" fillId="0" borderId="1" xfId="5" applyFont="1" applyFill="1" applyBorder="1" applyAlignment="1">
      <alignment horizontal="center" vertical="center"/>
    </xf>
    <xf numFmtId="167" fontId="9" fillId="0" borderId="1" xfId="7" applyNumberFormat="1" applyFont="1" applyFill="1" applyBorder="1" applyAlignment="1">
      <alignment vertical="center"/>
    </xf>
    <xf numFmtId="167" fontId="9" fillId="0" borderId="1" xfId="8" applyFont="1" applyFill="1" applyBorder="1" applyAlignment="1">
      <alignment vertical="center"/>
    </xf>
    <xf numFmtId="4" fontId="9" fillId="0" borderId="1" xfId="9" applyNumberFormat="1" applyFont="1" applyFill="1" applyBorder="1" applyAlignment="1">
      <alignment vertical="center"/>
    </xf>
    <xf numFmtId="0" fontId="9" fillId="0" borderId="14" xfId="5" applyFont="1" applyBorder="1" applyAlignment="1">
      <alignment horizontal="center" vertical="center"/>
    </xf>
    <xf numFmtId="164" fontId="5" fillId="0" borderId="14" xfId="1" applyNumberFormat="1" applyFont="1" applyBorder="1" applyAlignment="1">
      <alignment vertical="center"/>
    </xf>
    <xf numFmtId="167" fontId="9" fillId="0" borderId="14" xfId="8" applyFont="1" applyBorder="1" applyAlignment="1">
      <alignment vertical="center"/>
    </xf>
    <xf numFmtId="168" fontId="5" fillId="0" borderId="14" xfId="1" applyNumberFormat="1" applyFont="1" applyBorder="1" applyAlignment="1">
      <alignment vertical="center"/>
    </xf>
    <xf numFmtId="4" fontId="9" fillId="2" borderId="14" xfId="9" applyNumberFormat="1" applyFont="1" applyFill="1" applyBorder="1" applyAlignment="1">
      <alignment vertical="center"/>
    </xf>
    <xf numFmtId="0" fontId="9" fillId="3" borderId="10" xfId="5" applyFont="1" applyFill="1" applyBorder="1" applyAlignment="1">
      <alignment horizontal="center" vertical="center"/>
    </xf>
    <xf numFmtId="0" fontId="9" fillId="3" borderId="1" xfId="5" applyFont="1" applyFill="1" applyBorder="1" applyAlignment="1">
      <alignment horizontal="center" vertical="center"/>
    </xf>
    <xf numFmtId="167" fontId="9" fillId="3" borderId="1" xfId="7" applyNumberFormat="1" applyFont="1" applyFill="1" applyBorder="1" applyAlignment="1">
      <alignment vertical="center"/>
    </xf>
    <xf numFmtId="167" fontId="9" fillId="3" borderId="1" xfId="8" applyFont="1" applyFill="1" applyBorder="1" applyAlignment="1">
      <alignment vertical="center"/>
    </xf>
    <xf numFmtId="4" fontId="9" fillId="3" borderId="1" xfId="9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/>
    </xf>
    <xf numFmtId="165" fontId="5" fillId="0" borderId="1" xfId="0" applyNumberFormat="1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0" fontId="2" fillId="0" borderId="2" xfId="5" applyFont="1" applyBorder="1" applyAlignment="1">
      <alignment horizontal="center" vertical="center"/>
    </xf>
    <xf numFmtId="0" fontId="2" fillId="0" borderId="3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10" xfId="5" applyFont="1" applyBorder="1" applyAlignment="1">
      <alignment horizontal="center"/>
    </xf>
    <xf numFmtId="0" fontId="2" fillId="0" borderId="11" xfId="5" applyFont="1" applyBorder="1" applyAlignment="1">
      <alignment horizontal="center"/>
    </xf>
    <xf numFmtId="0" fontId="2" fillId="0" borderId="12" xfId="5" applyFont="1" applyBorder="1" applyAlignment="1">
      <alignment horizontal="center"/>
    </xf>
    <xf numFmtId="0" fontId="7" fillId="0" borderId="1" xfId="5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17" fillId="0" borderId="5" xfId="5" applyFont="1" applyBorder="1" applyAlignment="1">
      <alignment horizontal="left" vertical="top" wrapText="1"/>
    </xf>
    <xf numFmtId="0" fontId="17" fillId="0" borderId="9" xfId="5" applyFont="1" applyBorder="1" applyAlignment="1">
      <alignment horizontal="left" vertical="top" wrapText="1"/>
    </xf>
    <xf numFmtId="0" fontId="17" fillId="0" borderId="6" xfId="5" applyFont="1" applyBorder="1" applyAlignment="1">
      <alignment horizontal="left" vertical="top" wrapText="1"/>
    </xf>
    <xf numFmtId="0" fontId="17" fillId="0" borderId="7" xfId="5" applyFont="1" applyBorder="1" applyAlignment="1">
      <alignment horizontal="left" vertical="top" wrapText="1"/>
    </xf>
    <xf numFmtId="0" fontId="17" fillId="0" borderId="0" xfId="5" applyFont="1" applyAlignment="1">
      <alignment horizontal="left" vertical="top" wrapText="1"/>
    </xf>
    <xf numFmtId="0" fontId="17" fillId="0" borderId="8" xfId="5" applyFont="1" applyBorder="1" applyAlignment="1">
      <alignment horizontal="left" vertical="top" wrapText="1"/>
    </xf>
    <xf numFmtId="0" fontId="17" fillId="0" borderId="10" xfId="5" applyFont="1" applyBorder="1" applyAlignment="1">
      <alignment horizontal="left" vertical="top" wrapText="1"/>
    </xf>
    <xf numFmtId="0" fontId="17" fillId="0" borderId="11" xfId="5" applyFont="1" applyBorder="1" applyAlignment="1">
      <alignment horizontal="left" vertical="top" wrapText="1"/>
    </xf>
    <xf numFmtId="0" fontId="17" fillId="0" borderId="12" xfId="5" applyFont="1" applyBorder="1" applyAlignment="1">
      <alignment horizontal="left" vertical="top" wrapText="1"/>
    </xf>
    <xf numFmtId="0" fontId="9" fillId="0" borderId="3" xfId="5" applyFont="1" applyBorder="1" applyAlignment="1">
      <alignment horizontal="left"/>
    </xf>
    <xf numFmtId="0" fontId="9" fillId="0" borderId="4" xfId="5" applyFont="1" applyBorder="1" applyAlignment="1">
      <alignment horizontal="left"/>
    </xf>
    <xf numFmtId="0" fontId="9" fillId="0" borderId="9" xfId="5" applyFont="1" applyBorder="1" applyAlignment="1">
      <alignment horizontal="left" vertical="top"/>
    </xf>
    <xf numFmtId="0" fontId="9" fillId="0" borderId="6" xfId="5" applyFont="1" applyBorder="1" applyAlignment="1">
      <alignment horizontal="left" vertical="top"/>
    </xf>
    <xf numFmtId="0" fontId="9" fillId="0" borderId="11" xfId="5" applyFont="1" applyBorder="1" applyAlignment="1">
      <alignment horizontal="left" vertical="top"/>
    </xf>
    <xf numFmtId="0" fontId="9" fillId="0" borderId="12" xfId="5" applyFont="1" applyBorder="1" applyAlignment="1">
      <alignment horizontal="left" vertical="top"/>
    </xf>
    <xf numFmtId="0" fontId="17" fillId="0" borderId="11" xfId="5" applyFont="1" applyBorder="1" applyAlignment="1">
      <alignment horizontal="center"/>
    </xf>
    <xf numFmtId="0" fontId="9" fillId="0" borderId="11" xfId="5" applyFont="1" applyBorder="1"/>
    <xf numFmtId="0" fontId="9" fillId="0" borderId="12" xfId="5" applyFont="1" applyBorder="1"/>
    <xf numFmtId="0" fontId="17" fillId="0" borderId="10" xfId="5" applyFont="1" applyBorder="1" applyAlignment="1">
      <alignment horizontal="center"/>
    </xf>
    <xf numFmtId="0" fontId="17" fillId="0" borderId="12" xfId="5" applyFont="1" applyBorder="1" applyAlignment="1">
      <alignment horizontal="center"/>
    </xf>
    <xf numFmtId="0" fontId="17" fillId="0" borderId="15" xfId="5" applyFont="1" applyBorder="1" applyAlignment="1">
      <alignment horizontal="center"/>
    </xf>
    <xf numFmtId="0" fontId="9" fillId="0" borderId="3" xfId="5" applyFont="1" applyBorder="1" applyAlignment="1">
      <alignment horizontal="center"/>
    </xf>
    <xf numFmtId="0" fontId="9" fillId="0" borderId="4" xfId="5" applyFont="1" applyBorder="1" applyAlignment="1">
      <alignment horizontal="center"/>
    </xf>
    <xf numFmtId="0" fontId="9" fillId="0" borderId="3" xfId="5" applyFont="1" applyBorder="1" applyAlignment="1">
      <alignment horizontal="center" wrapText="1"/>
    </xf>
    <xf numFmtId="0" fontId="9" fillId="0" borderId="4" xfId="5" applyFont="1" applyBorder="1" applyAlignment="1">
      <alignment horizontal="center" wrapText="1"/>
    </xf>
    <xf numFmtId="170" fontId="9" fillId="0" borderId="3" xfId="6" applyFont="1" applyBorder="1" applyAlignment="1">
      <alignment horizontal="left"/>
    </xf>
    <xf numFmtId="170" fontId="9" fillId="0" borderId="4" xfId="6" applyFont="1" applyBorder="1" applyAlignment="1">
      <alignment horizontal="left"/>
    </xf>
    <xf numFmtId="0" fontId="3" fillId="0" borderId="3" xfId="5" applyFont="1" applyBorder="1" applyAlignment="1">
      <alignment horizontal="center" vertical="top" wrapText="1"/>
    </xf>
    <xf numFmtId="0" fontId="3" fillId="0" borderId="4" xfId="5" applyFont="1" applyBorder="1" applyAlignment="1">
      <alignment horizontal="center" vertical="top" wrapText="1"/>
    </xf>
    <xf numFmtId="0" fontId="9" fillId="0" borderId="10" xfId="5" applyFont="1" applyBorder="1" applyAlignment="1">
      <alignment horizontal="left" vertical="center" wrapText="1"/>
    </xf>
    <xf numFmtId="0" fontId="9" fillId="0" borderId="11" xfId="5" applyFont="1" applyBorder="1" applyAlignment="1">
      <alignment horizontal="left" vertical="center" wrapText="1"/>
    </xf>
    <xf numFmtId="0" fontId="9" fillId="0" borderId="12" xfId="5" applyFont="1" applyBorder="1" applyAlignment="1">
      <alignment horizontal="left" vertical="center" wrapText="1"/>
    </xf>
    <xf numFmtId="0" fontId="9" fillId="0" borderId="2" xfId="5" applyFont="1" applyBorder="1" applyAlignment="1">
      <alignment horizontal="left" vertical="center" wrapText="1"/>
    </xf>
    <xf numFmtId="0" fontId="9" fillId="0" borderId="3" xfId="5" applyFont="1" applyBorder="1" applyAlignment="1">
      <alignment horizontal="left" vertical="center" wrapText="1"/>
    </xf>
    <xf numFmtId="0" fontId="9" fillId="0" borderId="4" xfId="5" applyFont="1" applyBorder="1" applyAlignment="1">
      <alignment horizontal="left" vertical="center" wrapText="1"/>
    </xf>
    <xf numFmtId="0" fontId="9" fillId="3" borderId="2" xfId="5" applyFont="1" applyFill="1" applyBorder="1" applyAlignment="1">
      <alignment horizontal="left" vertical="center" wrapText="1"/>
    </xf>
    <xf numFmtId="0" fontId="9" fillId="3" borderId="3" xfId="5" applyFont="1" applyFill="1" applyBorder="1" applyAlignment="1">
      <alignment horizontal="left" vertical="center" wrapText="1"/>
    </xf>
    <xf numFmtId="0" fontId="9" fillId="3" borderId="4" xfId="5" applyFont="1" applyFill="1" applyBorder="1" applyAlignment="1">
      <alignment horizontal="left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6" fillId="0" borderId="7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top"/>
    </xf>
    <xf numFmtId="0" fontId="15" fillId="0" borderId="9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/>
    </xf>
    <xf numFmtId="0" fontId="15" fillId="0" borderId="7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0" fontId="16" fillId="0" borderId="9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8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/>
    </xf>
    <xf numFmtId="0" fontId="9" fillId="0" borderId="2" xfId="4" applyFont="1" applyBorder="1" applyAlignment="1">
      <alignment horizontal="center"/>
    </xf>
    <xf numFmtId="0" fontId="2" fillId="0" borderId="13" xfId="4" applyFont="1" applyBorder="1" applyAlignment="1">
      <alignment horizontal="center"/>
    </xf>
    <xf numFmtId="0" fontId="6" fillId="0" borderId="5" xfId="4" applyFont="1" applyBorder="1" applyAlignment="1">
      <alignment horizontal="left"/>
    </xf>
    <xf numFmtId="0" fontId="6" fillId="0" borderId="9" xfId="4" applyFont="1" applyBorder="1" applyAlignment="1">
      <alignment horizontal="left"/>
    </xf>
    <xf numFmtId="0" fontId="6" fillId="0" borderId="6" xfId="4" applyFont="1" applyBorder="1" applyAlignment="1">
      <alignment horizontal="left"/>
    </xf>
    <xf numFmtId="0" fontId="2" fillId="0" borderId="10" xfId="4" applyFont="1" applyBorder="1" applyAlignment="1">
      <alignment horizontal="center"/>
    </xf>
    <xf numFmtId="0" fontId="2" fillId="0" borderId="11" xfId="4" applyFont="1" applyBorder="1" applyAlignment="1">
      <alignment horizontal="center"/>
    </xf>
    <xf numFmtId="0" fontId="2" fillId="0" borderId="12" xfId="4" applyFont="1" applyBorder="1" applyAlignment="1">
      <alignment horizontal="center"/>
    </xf>
    <xf numFmtId="0" fontId="6" fillId="0" borderId="14" xfId="4" applyFont="1" applyBorder="1" applyAlignment="1">
      <alignment horizontal="center" vertical="top" wrapText="1"/>
    </xf>
    <xf numFmtId="0" fontId="6" fillId="0" borderId="1" xfId="4" applyFont="1" applyBorder="1" applyAlignment="1">
      <alignment horizontal="center" vertical="top" wrapText="1"/>
    </xf>
    <xf numFmtId="0" fontId="7" fillId="0" borderId="14" xfId="4" applyFont="1" applyBorder="1" applyAlignment="1">
      <alignment horizontal="center" vertical="top"/>
    </xf>
    <xf numFmtId="0" fontId="7" fillId="0" borderId="1" xfId="4" applyFont="1" applyBorder="1" applyAlignment="1">
      <alignment horizontal="center" vertical="top"/>
    </xf>
  </cellXfs>
  <cellStyles count="10">
    <cellStyle name="% 2" xfId="4" xr:uid="{00000000-0005-0000-0000-000000000000}"/>
    <cellStyle name="Millares" xfId="1" builtinId="3"/>
    <cellStyle name="Millares 2" xfId="2" xr:uid="{00000000-0005-0000-0000-000002000000}"/>
    <cellStyle name="Millares 2 2" xfId="9" xr:uid="{E4A085A2-5D40-4A5C-BCC6-2CE835D82E5E}"/>
    <cellStyle name="Millares 3" xfId="8" xr:uid="{5442CA8E-6AF8-4E69-A347-C27F1A7D8124}"/>
    <cellStyle name="Millares 4" xfId="7" xr:uid="{F3478550-D6CF-4CF5-BE64-485B2E23D8F1}"/>
    <cellStyle name="Moneda 2" xfId="6" xr:uid="{0BE06509-6D65-4648-975D-4C5791F996AC}"/>
    <cellStyle name="Normal" xfId="0" builtinId="0"/>
    <cellStyle name="Normal 3" xfId="5" xr:uid="{53B8FD01-D3A4-4B80-BC1C-E6A74DC3A90F}"/>
    <cellStyle name="Porcentual 2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66675</xdr:rowOff>
    </xdr:from>
    <xdr:to>
      <xdr:col>1</xdr:col>
      <xdr:colOff>309753</xdr:colOff>
      <xdr:row>0</xdr:row>
      <xdr:rowOff>68961</xdr:rowOff>
    </xdr:to>
    <xdr:pic>
      <xdr:nvPicPr>
        <xdr:cNvPr id="2" name="Picture 21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66675"/>
          <a:ext cx="938403" cy="2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114300</xdr:colOff>
      <xdr:row>0</xdr:row>
      <xdr:rowOff>85725</xdr:rowOff>
    </xdr:from>
    <xdr:to>
      <xdr:col>1</xdr:col>
      <xdr:colOff>413385</xdr:colOff>
      <xdr:row>0</xdr:row>
      <xdr:rowOff>90022</xdr:rowOff>
    </xdr:to>
    <xdr:pic>
      <xdr:nvPicPr>
        <xdr:cNvPr id="3" name="Picture 21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300" y="85725"/>
          <a:ext cx="1003935" cy="42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66674</xdr:colOff>
      <xdr:row>0</xdr:row>
      <xdr:rowOff>28575</xdr:rowOff>
    </xdr:from>
    <xdr:to>
      <xdr:col>1</xdr:col>
      <xdr:colOff>419099</xdr:colOff>
      <xdr:row>3</xdr:row>
      <xdr:rowOff>295582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13861" t="8284" r="12871" b="21473"/>
        <a:stretch>
          <a:fillRect/>
        </a:stretch>
      </xdr:blipFill>
      <xdr:spPr bwMode="auto">
        <a:xfrm>
          <a:off x="66674" y="28575"/>
          <a:ext cx="1057275" cy="8480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19050</xdr:rowOff>
    </xdr:from>
    <xdr:to>
      <xdr:col>1</xdr:col>
      <xdr:colOff>609600</xdr:colOff>
      <xdr:row>3</xdr:row>
      <xdr:rowOff>257175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9FC652CC-D3D0-4D8D-BFC5-25ACAA113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905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171450</xdr:rowOff>
    </xdr:from>
    <xdr:to>
      <xdr:col>2</xdr:col>
      <xdr:colOff>314325</xdr:colOff>
      <xdr:row>4</xdr:row>
      <xdr:rowOff>41405</xdr:rowOff>
    </xdr:to>
    <xdr:pic>
      <xdr:nvPicPr>
        <xdr:cNvPr id="2" name="3 Imagen">
          <a:extLst>
            <a:ext uri="{FF2B5EF4-FFF2-40B4-BE49-F238E27FC236}">
              <a16:creationId xmlns:a16="http://schemas.microsoft.com/office/drawing/2014/main" id="{67A7871B-78A2-46F2-B0FA-EA817491F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" y="171450"/>
          <a:ext cx="1028701" cy="71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DOCUM\ACTAS\2002\Miraflores-cra1\_PRESUPU\Bachu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Archivo%202009\Obras\2.%20CAMARA%20BOX\_PRESUPU\Bachu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Archivo%202009\Obras\4.%20ANDENES%20CUJACAL\ACTAS%20ANDENES%20CUJAC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Archivo%202008\Obras\Anganoy%20-%20Cra%2036B\Actas\Anganoy%20-%20act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PRESUPUESTOS\2000\FUNDA-CRA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OBRAS%20FIP\Nuevos-Riegos\Caicedo-C4-5-k16-17-rieg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EXIBLE"/>
      <sheetName val="RIGIDO"/>
      <sheetName val="APORTES(1)"/>
      <sheetName val="APORTES(2)"/>
      <sheetName val="RIG PROY"/>
      <sheetName val="APO PROY"/>
      <sheetName val="APO2 PRO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EXIBLE"/>
      <sheetName val="RIGIDO"/>
      <sheetName val="APORTES(1)"/>
      <sheetName val="APORTES(2)"/>
      <sheetName val="RIG PROY"/>
      <sheetName val="APO PROY"/>
      <sheetName val="APO2 PRO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UESTA"/>
      <sheetName val="MODIFICATORIA "/>
      <sheetName val="PREACTA"/>
      <sheetName val="ACTA FINAL"/>
      <sheetName val="resumen"/>
    </sheetNames>
    <sheetDataSet>
      <sheetData sheetId="0" refreshError="1"/>
      <sheetData sheetId="1" refreshError="1"/>
      <sheetData sheetId="2">
        <row r="80">
          <cell r="F80">
            <v>12.97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cavaciones"/>
      <sheetName val="calculos"/>
      <sheetName val="MODIFICATORIA "/>
      <sheetName val="PREACTA"/>
      <sheetName val="ACTA nro 1"/>
      <sheetName val="resumen"/>
      <sheetName val="FOTOS"/>
    </sheetNames>
    <sheetDataSet>
      <sheetData sheetId="0"/>
      <sheetData sheetId="1"/>
      <sheetData sheetId="2"/>
      <sheetData sheetId="3">
        <row r="145">
          <cell r="F145">
            <v>291.5</v>
          </cell>
        </row>
        <row r="152">
          <cell r="F152">
            <v>3</v>
          </cell>
        </row>
        <row r="159">
          <cell r="F159">
            <v>3</v>
          </cell>
        </row>
        <row r="166">
          <cell r="F166">
            <v>13.5</v>
          </cell>
        </row>
        <row r="171">
          <cell r="F171">
            <v>1</v>
          </cell>
        </row>
        <row r="178">
          <cell r="F178">
            <v>17</v>
          </cell>
        </row>
        <row r="188">
          <cell r="F188">
            <v>8.4629999999999992</v>
          </cell>
        </row>
        <row r="199">
          <cell r="F199">
            <v>4.25</v>
          </cell>
        </row>
      </sheetData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TE"/>
      <sheetName val="RIGIDO (2)"/>
      <sheetName val="RIGIDO"/>
      <sheetName val="RIEGO"/>
      <sheetName val="RIEGO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FINANC"/>
      <sheetName val="RIE-C4"/>
      <sheetName val="RIE-C5"/>
      <sheetName val="RIE-K16"/>
      <sheetName val="RIE-CRA17"/>
    </sheetNames>
    <sheetDataSet>
      <sheetData sheetId="0"/>
      <sheetData sheetId="1">
        <row r="6">
          <cell r="C6">
            <v>3914.0890000000004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G:\_Archivo%202013\Proyectos%202013\CABILDOS\Quito%20Lopez%20II\_Presupuesto%20Quito%20Lopez.xls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N32"/>
  <sheetViews>
    <sheetView topLeftCell="A7" zoomScale="70" zoomScaleNormal="70" workbookViewId="0">
      <selection activeCell="N27" sqref="N27"/>
    </sheetView>
  </sheetViews>
  <sheetFormatPr baseColWidth="10" defaultRowHeight="15" x14ac:dyDescent="0.25"/>
  <cols>
    <col min="1" max="1" width="10.5703125" customWidth="1"/>
    <col min="2" max="2" width="7.28515625" customWidth="1"/>
    <col min="3" max="3" width="35.28515625" customWidth="1"/>
    <col min="4" max="4" width="4.85546875" customWidth="1"/>
    <col min="5" max="5" width="16.85546875" customWidth="1"/>
    <col min="6" max="6" width="12" customWidth="1"/>
    <col min="7" max="7" width="18" customWidth="1"/>
    <col min="8" max="8" width="28.5703125" customWidth="1"/>
    <col min="9" max="9" width="19.140625" bestFit="1" customWidth="1"/>
    <col min="10" max="10" width="17.140625" customWidth="1"/>
    <col min="12" max="12" width="13.5703125" bestFit="1" customWidth="1"/>
  </cols>
  <sheetData>
    <row r="1" spans="1:9" x14ac:dyDescent="0.25">
      <c r="A1" s="6"/>
      <c r="B1" s="7"/>
      <c r="C1" s="112" t="s">
        <v>7</v>
      </c>
      <c r="D1" s="113"/>
      <c r="E1" s="113"/>
      <c r="F1" s="113"/>
      <c r="G1" s="114"/>
    </row>
    <row r="2" spans="1:9" ht="15.75" x14ac:dyDescent="0.3">
      <c r="A2" s="8"/>
      <c r="B2" s="9"/>
      <c r="C2" s="10" t="s">
        <v>8</v>
      </c>
      <c r="D2" s="11"/>
      <c r="E2" s="12"/>
      <c r="F2" s="11"/>
      <c r="G2" s="13"/>
    </row>
    <row r="3" spans="1:9" x14ac:dyDescent="0.25">
      <c r="A3" s="8"/>
      <c r="B3" s="9"/>
      <c r="C3" s="115" t="s">
        <v>13</v>
      </c>
      <c r="D3" s="116"/>
      <c r="E3" s="116"/>
      <c r="F3" s="116"/>
      <c r="G3" s="117"/>
    </row>
    <row r="4" spans="1:9" ht="27" x14ac:dyDescent="0.25">
      <c r="A4" s="14"/>
      <c r="B4" s="15"/>
      <c r="C4" s="16" t="s">
        <v>15</v>
      </c>
      <c r="D4" s="118" t="s">
        <v>16</v>
      </c>
      <c r="E4" s="119"/>
      <c r="F4" s="16" t="s">
        <v>9</v>
      </c>
      <c r="G4" s="16" t="s">
        <v>17</v>
      </c>
    </row>
    <row r="5" spans="1:9" ht="59.25" customHeight="1" x14ac:dyDescent="0.25">
      <c r="A5" s="25" t="s">
        <v>10</v>
      </c>
      <c r="B5" s="120" t="s">
        <v>36</v>
      </c>
      <c r="C5" s="120"/>
      <c r="D5" s="120"/>
      <c r="E5" s="120"/>
      <c r="F5" s="120"/>
      <c r="G5" s="120"/>
    </row>
    <row r="6" spans="1:9" x14ac:dyDescent="0.25">
      <c r="A6" s="25" t="s">
        <v>11</v>
      </c>
      <c r="B6" s="125" t="s">
        <v>44</v>
      </c>
      <c r="C6" s="125"/>
      <c r="D6" s="125"/>
      <c r="E6" s="125"/>
      <c r="F6" s="125"/>
      <c r="G6" s="125"/>
    </row>
    <row r="7" spans="1:9" ht="8.25" customHeight="1" x14ac:dyDescent="0.25">
      <c r="A7" s="122"/>
      <c r="B7" s="123"/>
      <c r="C7" s="123"/>
      <c r="D7" s="123"/>
      <c r="E7" s="123"/>
      <c r="F7" s="123"/>
      <c r="G7" s="124"/>
    </row>
    <row r="8" spans="1:9" x14ac:dyDescent="0.25">
      <c r="A8" s="19" t="s">
        <v>1</v>
      </c>
      <c r="B8" s="121" t="s">
        <v>2</v>
      </c>
      <c r="C8" s="121"/>
      <c r="D8" s="19" t="s">
        <v>0</v>
      </c>
      <c r="E8" s="19" t="s">
        <v>3</v>
      </c>
      <c r="F8" s="19" t="s">
        <v>4</v>
      </c>
      <c r="G8" s="19" t="s">
        <v>5</v>
      </c>
    </row>
    <row r="9" spans="1:9" ht="27" customHeight="1" x14ac:dyDescent="0.25">
      <c r="A9" s="17">
        <v>1</v>
      </c>
      <c r="B9" s="111" t="s">
        <v>37</v>
      </c>
      <c r="C9" s="111"/>
      <c r="D9" s="17" t="s">
        <v>38</v>
      </c>
      <c r="E9" s="24">
        <v>946</v>
      </c>
      <c r="F9" s="1">
        <v>7510</v>
      </c>
      <c r="G9" s="1">
        <f>+E9*F9</f>
        <v>7104460</v>
      </c>
    </row>
    <row r="10" spans="1:9" ht="27" customHeight="1" x14ac:dyDescent="0.25">
      <c r="A10" s="17">
        <v>1.1000000000000001</v>
      </c>
      <c r="B10" s="111" t="s">
        <v>39</v>
      </c>
      <c r="C10" s="111"/>
      <c r="D10" s="17" t="s">
        <v>38</v>
      </c>
      <c r="E10" s="1">
        <v>18428</v>
      </c>
      <c r="F10" s="1">
        <v>555</v>
      </c>
      <c r="G10" s="1">
        <f>+E10*F10</f>
        <v>10227540</v>
      </c>
    </row>
    <row r="11" spans="1:9" ht="39" customHeight="1" x14ac:dyDescent="0.25">
      <c r="A11" s="17">
        <v>1.2</v>
      </c>
      <c r="B11" s="111" t="s">
        <v>41</v>
      </c>
      <c r="C11" s="111"/>
      <c r="D11" s="17" t="s">
        <v>38</v>
      </c>
      <c r="E11" s="1">
        <v>9382</v>
      </c>
      <c r="F11" s="1">
        <f>370*5</f>
        <v>1850</v>
      </c>
      <c r="G11" s="1">
        <f>+E11*F11</f>
        <v>17356700</v>
      </c>
    </row>
    <row r="12" spans="1:9" ht="75" customHeight="1" x14ac:dyDescent="0.25">
      <c r="A12" s="17">
        <v>1.3</v>
      </c>
      <c r="B12" s="111" t="s">
        <v>42</v>
      </c>
      <c r="C12" s="111"/>
      <c r="D12" s="17" t="s">
        <v>43</v>
      </c>
      <c r="E12" s="1">
        <v>341523</v>
      </c>
      <c r="F12" s="30">
        <v>84.760509940366049</v>
      </c>
      <c r="G12" s="1">
        <f>+E12*F12</f>
        <v>28947663.636363633</v>
      </c>
      <c r="I12" s="31"/>
    </row>
    <row r="13" spans="1:9" ht="27" customHeight="1" x14ac:dyDescent="0.25">
      <c r="A13" s="17"/>
      <c r="B13" s="111"/>
      <c r="C13" s="111"/>
      <c r="D13" s="17"/>
      <c r="E13" s="1"/>
      <c r="F13" s="1"/>
      <c r="G13" s="1"/>
    </row>
    <row r="14" spans="1:9" ht="9" customHeight="1" x14ac:dyDescent="0.25">
      <c r="A14" s="2"/>
      <c r="C14" s="2"/>
      <c r="D14" s="2"/>
      <c r="E14" s="2"/>
      <c r="F14" s="2"/>
      <c r="G14" s="2"/>
    </row>
    <row r="15" spans="1:9" x14ac:dyDescent="0.25">
      <c r="A15" s="2"/>
      <c r="C15" s="3"/>
      <c r="D15" s="3"/>
      <c r="E15" s="26" t="s">
        <v>6</v>
      </c>
      <c r="F15" s="26"/>
      <c r="G15" s="4">
        <f>+G9+G10+G11+G12</f>
        <v>63636363.636363633</v>
      </c>
    </row>
    <row r="16" spans="1:9" x14ac:dyDescent="0.25">
      <c r="A16" s="2"/>
      <c r="C16" s="3"/>
      <c r="D16" s="3"/>
      <c r="E16" s="26" t="s">
        <v>40</v>
      </c>
      <c r="F16" s="27">
        <v>0.1</v>
      </c>
      <c r="G16" s="4">
        <f>+F16*G15</f>
        <v>6363636.3636363633</v>
      </c>
    </row>
    <row r="17" spans="1:14" x14ac:dyDescent="0.25">
      <c r="A17" s="2" t="s">
        <v>12</v>
      </c>
      <c r="C17" s="2"/>
      <c r="D17" s="2"/>
      <c r="E17" s="26"/>
      <c r="F17" s="27"/>
      <c r="G17" s="4">
        <f>+F17*G15</f>
        <v>0</v>
      </c>
    </row>
    <row r="18" spans="1:14" x14ac:dyDescent="0.25">
      <c r="A18" s="2" t="s">
        <v>35</v>
      </c>
      <c r="C18" s="2"/>
      <c r="D18" s="2"/>
      <c r="E18" s="26"/>
      <c r="F18" s="27"/>
      <c r="G18" s="4">
        <f>+F18*G15</f>
        <v>0</v>
      </c>
    </row>
    <row r="19" spans="1:14" x14ac:dyDescent="0.25">
      <c r="A19" s="2"/>
      <c r="C19" s="2"/>
      <c r="D19" s="2"/>
      <c r="E19" s="28" t="s">
        <v>14</v>
      </c>
      <c r="F19" s="26"/>
      <c r="G19" s="5">
        <f>SUM(G15:G18)</f>
        <v>70000000</v>
      </c>
      <c r="H19" s="21"/>
    </row>
    <row r="20" spans="1:14" x14ac:dyDescent="0.25">
      <c r="A20" s="2"/>
      <c r="C20" s="2"/>
      <c r="D20" s="2"/>
      <c r="E20" s="2"/>
      <c r="F20" s="2"/>
      <c r="G20" s="2"/>
    </row>
    <row r="21" spans="1:14" x14ac:dyDescent="0.25">
      <c r="A21" s="2"/>
      <c r="C21" s="2"/>
      <c r="D21" s="2"/>
      <c r="E21" s="2"/>
      <c r="F21" s="2"/>
      <c r="G21" s="2"/>
      <c r="K21" s="29"/>
      <c r="L21" s="29"/>
      <c r="M21" s="29"/>
      <c r="N21" s="29"/>
    </row>
    <row r="22" spans="1:14" ht="15" customHeight="1" x14ac:dyDescent="0.25">
      <c r="A22" s="110"/>
      <c r="B22" s="110"/>
      <c r="C22" s="110"/>
      <c r="D22" s="2"/>
      <c r="K22" s="29"/>
      <c r="L22" s="29"/>
      <c r="M22" s="29"/>
      <c r="N22" s="29"/>
    </row>
    <row r="23" spans="1:14" x14ac:dyDescent="0.25">
      <c r="A23" s="110"/>
      <c r="B23" s="110"/>
      <c r="C23" s="110"/>
      <c r="D23" s="2"/>
      <c r="K23" s="29"/>
      <c r="L23" s="110"/>
      <c r="M23" s="110"/>
      <c r="N23" s="110"/>
    </row>
    <row r="24" spans="1:14" x14ac:dyDescent="0.25">
      <c r="K24" s="29"/>
      <c r="L24" s="110"/>
      <c r="M24" s="110"/>
      <c r="N24" s="110"/>
    </row>
    <row r="25" spans="1:14" x14ac:dyDescent="0.25">
      <c r="G25" s="20"/>
      <c r="K25" s="29"/>
      <c r="L25" s="29"/>
      <c r="M25" s="29"/>
      <c r="N25" s="29"/>
    </row>
    <row r="26" spans="1:14" x14ac:dyDescent="0.25">
      <c r="G26" s="18"/>
    </row>
    <row r="27" spans="1:14" x14ac:dyDescent="0.25">
      <c r="G27" s="18"/>
    </row>
    <row r="28" spans="1:14" x14ac:dyDescent="0.25">
      <c r="G28" s="18"/>
    </row>
    <row r="29" spans="1:14" x14ac:dyDescent="0.25">
      <c r="G29" s="18"/>
    </row>
    <row r="30" spans="1:14" x14ac:dyDescent="0.25">
      <c r="G30" s="18"/>
    </row>
    <row r="31" spans="1:14" x14ac:dyDescent="0.25">
      <c r="G31" s="18"/>
    </row>
    <row r="32" spans="1:14" x14ac:dyDescent="0.25">
      <c r="G32" s="18"/>
    </row>
  </sheetData>
  <dataConsolidate>
    <dataRefs count="1">
      <dataRef ref="P2:P3" sheet="TODOS" r:id="rId1"/>
    </dataRefs>
  </dataConsolidate>
  <mergeCells count="16">
    <mergeCell ref="C1:G1"/>
    <mergeCell ref="C3:G3"/>
    <mergeCell ref="D4:E4"/>
    <mergeCell ref="B5:G5"/>
    <mergeCell ref="B8:C8"/>
    <mergeCell ref="A7:G7"/>
    <mergeCell ref="B6:G6"/>
    <mergeCell ref="L23:N23"/>
    <mergeCell ref="L24:N24"/>
    <mergeCell ref="B13:C13"/>
    <mergeCell ref="B9:C9"/>
    <mergeCell ref="B10:C10"/>
    <mergeCell ref="B11:C11"/>
    <mergeCell ref="B12:C12"/>
    <mergeCell ref="A22:C22"/>
    <mergeCell ref="A23:C23"/>
  </mergeCells>
  <printOptions horizontalCentered="1"/>
  <pageMargins left="0.55118110236220474" right="0.47244094488188981" top="0.75" bottom="0.36" header="0.74" footer="0.31496062992125984"/>
  <pageSetup scale="91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DF521-6CEB-4ACC-8575-64585A576E67}">
  <dimension ref="A1:P52"/>
  <sheetViews>
    <sheetView showGridLines="0" tabSelected="1" zoomScaleNormal="100" workbookViewId="0">
      <selection activeCell="D31" sqref="D31"/>
    </sheetView>
  </sheetViews>
  <sheetFormatPr baseColWidth="10" defaultRowHeight="14.25" x14ac:dyDescent="0.3"/>
  <cols>
    <col min="1" max="1" width="4.140625" style="34" customWidth="1"/>
    <col min="2" max="2" width="9.85546875" style="34" customWidth="1"/>
    <col min="3" max="3" width="15.85546875" style="34" customWidth="1"/>
    <col min="4" max="4" width="16.140625" style="34" customWidth="1"/>
    <col min="5" max="5" width="4.28515625" style="34" customWidth="1"/>
    <col min="6" max="6" width="13.7109375" style="34" customWidth="1"/>
    <col min="7" max="7" width="14.140625" style="34" customWidth="1"/>
    <col min="8" max="8" width="14.7109375" style="34" customWidth="1"/>
    <col min="9" max="9" width="11.85546875" style="34" customWidth="1"/>
    <col min="10" max="10" width="13.85546875" style="34" customWidth="1"/>
    <col min="11" max="11" width="11.85546875" style="34" customWidth="1"/>
    <col min="12" max="12" width="13.85546875" style="34" customWidth="1"/>
    <col min="13" max="13" width="10.5703125" style="34" customWidth="1"/>
    <col min="14" max="14" width="14" style="34" customWidth="1"/>
    <col min="15" max="15" width="13.140625" style="34" bestFit="1" customWidth="1"/>
    <col min="16" max="256" width="11.42578125" style="34"/>
    <col min="257" max="257" width="4.140625" style="34" customWidth="1"/>
    <col min="258" max="258" width="9.85546875" style="34" customWidth="1"/>
    <col min="259" max="259" width="15.85546875" style="34" customWidth="1"/>
    <col min="260" max="260" width="13.28515625" style="34" bestFit="1" customWidth="1"/>
    <col min="261" max="261" width="4.28515625" style="34" customWidth="1"/>
    <col min="262" max="262" width="7.42578125" style="34" customWidth="1"/>
    <col min="263" max="263" width="11.140625" style="34" customWidth="1"/>
    <col min="264" max="264" width="14.7109375" style="34" customWidth="1"/>
    <col min="265" max="265" width="7.28515625" style="34" customWidth="1"/>
    <col min="266" max="266" width="13.85546875" style="34" customWidth="1"/>
    <col min="267" max="267" width="7.28515625" style="34" customWidth="1"/>
    <col min="268" max="268" width="13.85546875" style="34" customWidth="1"/>
    <col min="269" max="269" width="8" style="34" customWidth="1"/>
    <col min="270" max="270" width="14" style="34" customWidth="1"/>
    <col min="271" max="271" width="13.140625" style="34" bestFit="1" customWidth="1"/>
    <col min="272" max="512" width="11.42578125" style="34"/>
    <col min="513" max="513" width="4.140625" style="34" customWidth="1"/>
    <col min="514" max="514" width="9.85546875" style="34" customWidth="1"/>
    <col min="515" max="515" width="15.85546875" style="34" customWidth="1"/>
    <col min="516" max="516" width="13.28515625" style="34" bestFit="1" customWidth="1"/>
    <col min="517" max="517" width="4.28515625" style="34" customWidth="1"/>
    <col min="518" max="518" width="7.42578125" style="34" customWidth="1"/>
    <col min="519" max="519" width="11.140625" style="34" customWidth="1"/>
    <col min="520" max="520" width="14.7109375" style="34" customWidth="1"/>
    <col min="521" max="521" width="7.28515625" style="34" customWidth="1"/>
    <col min="522" max="522" width="13.85546875" style="34" customWidth="1"/>
    <col min="523" max="523" width="7.28515625" style="34" customWidth="1"/>
    <col min="524" max="524" width="13.85546875" style="34" customWidth="1"/>
    <col min="525" max="525" width="8" style="34" customWidth="1"/>
    <col min="526" max="526" width="14" style="34" customWidth="1"/>
    <col min="527" max="527" width="13.140625" style="34" bestFit="1" customWidth="1"/>
    <col min="528" max="768" width="11.42578125" style="34"/>
    <col min="769" max="769" width="4.140625" style="34" customWidth="1"/>
    <col min="770" max="770" width="9.85546875" style="34" customWidth="1"/>
    <col min="771" max="771" width="15.85546875" style="34" customWidth="1"/>
    <col min="772" max="772" width="13.28515625" style="34" bestFit="1" customWidth="1"/>
    <col min="773" max="773" width="4.28515625" style="34" customWidth="1"/>
    <col min="774" max="774" width="7.42578125" style="34" customWidth="1"/>
    <col min="775" max="775" width="11.140625" style="34" customWidth="1"/>
    <col min="776" max="776" width="14.7109375" style="34" customWidth="1"/>
    <col min="777" max="777" width="7.28515625" style="34" customWidth="1"/>
    <col min="778" max="778" width="13.85546875" style="34" customWidth="1"/>
    <col min="779" max="779" width="7.28515625" style="34" customWidth="1"/>
    <col min="780" max="780" width="13.85546875" style="34" customWidth="1"/>
    <col min="781" max="781" width="8" style="34" customWidth="1"/>
    <col min="782" max="782" width="14" style="34" customWidth="1"/>
    <col min="783" max="783" width="13.140625" style="34" bestFit="1" customWidth="1"/>
    <col min="784" max="1024" width="11.42578125" style="34"/>
    <col min="1025" max="1025" width="4.140625" style="34" customWidth="1"/>
    <col min="1026" max="1026" width="9.85546875" style="34" customWidth="1"/>
    <col min="1027" max="1027" width="15.85546875" style="34" customWidth="1"/>
    <col min="1028" max="1028" width="13.28515625" style="34" bestFit="1" customWidth="1"/>
    <col min="1029" max="1029" width="4.28515625" style="34" customWidth="1"/>
    <col min="1030" max="1030" width="7.42578125" style="34" customWidth="1"/>
    <col min="1031" max="1031" width="11.140625" style="34" customWidth="1"/>
    <col min="1032" max="1032" width="14.7109375" style="34" customWidth="1"/>
    <col min="1033" max="1033" width="7.28515625" style="34" customWidth="1"/>
    <col min="1034" max="1034" width="13.85546875" style="34" customWidth="1"/>
    <col min="1035" max="1035" width="7.28515625" style="34" customWidth="1"/>
    <col min="1036" max="1036" width="13.85546875" style="34" customWidth="1"/>
    <col min="1037" max="1037" width="8" style="34" customWidth="1"/>
    <col min="1038" max="1038" width="14" style="34" customWidth="1"/>
    <col min="1039" max="1039" width="13.140625" style="34" bestFit="1" customWidth="1"/>
    <col min="1040" max="1280" width="11.42578125" style="34"/>
    <col min="1281" max="1281" width="4.140625" style="34" customWidth="1"/>
    <col min="1282" max="1282" width="9.85546875" style="34" customWidth="1"/>
    <col min="1283" max="1283" width="15.85546875" style="34" customWidth="1"/>
    <col min="1284" max="1284" width="13.28515625" style="34" bestFit="1" customWidth="1"/>
    <col min="1285" max="1285" width="4.28515625" style="34" customWidth="1"/>
    <col min="1286" max="1286" width="7.42578125" style="34" customWidth="1"/>
    <col min="1287" max="1287" width="11.140625" style="34" customWidth="1"/>
    <col min="1288" max="1288" width="14.7109375" style="34" customWidth="1"/>
    <col min="1289" max="1289" width="7.28515625" style="34" customWidth="1"/>
    <col min="1290" max="1290" width="13.85546875" style="34" customWidth="1"/>
    <col min="1291" max="1291" width="7.28515625" style="34" customWidth="1"/>
    <col min="1292" max="1292" width="13.85546875" style="34" customWidth="1"/>
    <col min="1293" max="1293" width="8" style="34" customWidth="1"/>
    <col min="1294" max="1294" width="14" style="34" customWidth="1"/>
    <col min="1295" max="1295" width="13.140625" style="34" bestFit="1" customWidth="1"/>
    <col min="1296" max="1536" width="11.42578125" style="34"/>
    <col min="1537" max="1537" width="4.140625" style="34" customWidth="1"/>
    <col min="1538" max="1538" width="9.85546875" style="34" customWidth="1"/>
    <col min="1539" max="1539" width="15.85546875" style="34" customWidth="1"/>
    <col min="1540" max="1540" width="13.28515625" style="34" bestFit="1" customWidth="1"/>
    <col min="1541" max="1541" width="4.28515625" style="34" customWidth="1"/>
    <col min="1542" max="1542" width="7.42578125" style="34" customWidth="1"/>
    <col min="1543" max="1543" width="11.140625" style="34" customWidth="1"/>
    <col min="1544" max="1544" width="14.7109375" style="34" customWidth="1"/>
    <col min="1545" max="1545" width="7.28515625" style="34" customWidth="1"/>
    <col min="1546" max="1546" width="13.85546875" style="34" customWidth="1"/>
    <col min="1547" max="1547" width="7.28515625" style="34" customWidth="1"/>
    <col min="1548" max="1548" width="13.85546875" style="34" customWidth="1"/>
    <col min="1549" max="1549" width="8" style="34" customWidth="1"/>
    <col min="1550" max="1550" width="14" style="34" customWidth="1"/>
    <col min="1551" max="1551" width="13.140625" style="34" bestFit="1" customWidth="1"/>
    <col min="1552" max="1792" width="11.42578125" style="34"/>
    <col min="1793" max="1793" width="4.140625" style="34" customWidth="1"/>
    <col min="1794" max="1794" width="9.85546875" style="34" customWidth="1"/>
    <col min="1795" max="1795" width="15.85546875" style="34" customWidth="1"/>
    <col min="1796" max="1796" width="13.28515625" style="34" bestFit="1" customWidth="1"/>
    <col min="1797" max="1797" width="4.28515625" style="34" customWidth="1"/>
    <col min="1798" max="1798" width="7.42578125" style="34" customWidth="1"/>
    <col min="1799" max="1799" width="11.140625" style="34" customWidth="1"/>
    <col min="1800" max="1800" width="14.7109375" style="34" customWidth="1"/>
    <col min="1801" max="1801" width="7.28515625" style="34" customWidth="1"/>
    <col min="1802" max="1802" width="13.85546875" style="34" customWidth="1"/>
    <col min="1803" max="1803" width="7.28515625" style="34" customWidth="1"/>
    <col min="1804" max="1804" width="13.85546875" style="34" customWidth="1"/>
    <col min="1805" max="1805" width="8" style="34" customWidth="1"/>
    <col min="1806" max="1806" width="14" style="34" customWidth="1"/>
    <col min="1807" max="1807" width="13.140625" style="34" bestFit="1" customWidth="1"/>
    <col min="1808" max="2048" width="11.42578125" style="34"/>
    <col min="2049" max="2049" width="4.140625" style="34" customWidth="1"/>
    <col min="2050" max="2050" width="9.85546875" style="34" customWidth="1"/>
    <col min="2051" max="2051" width="15.85546875" style="34" customWidth="1"/>
    <col min="2052" max="2052" width="13.28515625" style="34" bestFit="1" customWidth="1"/>
    <col min="2053" max="2053" width="4.28515625" style="34" customWidth="1"/>
    <col min="2054" max="2054" width="7.42578125" style="34" customWidth="1"/>
    <col min="2055" max="2055" width="11.140625" style="34" customWidth="1"/>
    <col min="2056" max="2056" width="14.7109375" style="34" customWidth="1"/>
    <col min="2057" max="2057" width="7.28515625" style="34" customWidth="1"/>
    <col min="2058" max="2058" width="13.85546875" style="34" customWidth="1"/>
    <col min="2059" max="2059" width="7.28515625" style="34" customWidth="1"/>
    <col min="2060" max="2060" width="13.85546875" style="34" customWidth="1"/>
    <col min="2061" max="2061" width="8" style="34" customWidth="1"/>
    <col min="2062" max="2062" width="14" style="34" customWidth="1"/>
    <col min="2063" max="2063" width="13.140625" style="34" bestFit="1" customWidth="1"/>
    <col min="2064" max="2304" width="11.42578125" style="34"/>
    <col min="2305" max="2305" width="4.140625" style="34" customWidth="1"/>
    <col min="2306" max="2306" width="9.85546875" style="34" customWidth="1"/>
    <col min="2307" max="2307" width="15.85546875" style="34" customWidth="1"/>
    <col min="2308" max="2308" width="13.28515625" style="34" bestFit="1" customWidth="1"/>
    <col min="2309" max="2309" width="4.28515625" style="34" customWidth="1"/>
    <col min="2310" max="2310" width="7.42578125" style="34" customWidth="1"/>
    <col min="2311" max="2311" width="11.140625" style="34" customWidth="1"/>
    <col min="2312" max="2312" width="14.7109375" style="34" customWidth="1"/>
    <col min="2313" max="2313" width="7.28515625" style="34" customWidth="1"/>
    <col min="2314" max="2314" width="13.85546875" style="34" customWidth="1"/>
    <col min="2315" max="2315" width="7.28515625" style="34" customWidth="1"/>
    <col min="2316" max="2316" width="13.85546875" style="34" customWidth="1"/>
    <col min="2317" max="2317" width="8" style="34" customWidth="1"/>
    <col min="2318" max="2318" width="14" style="34" customWidth="1"/>
    <col min="2319" max="2319" width="13.140625" style="34" bestFit="1" customWidth="1"/>
    <col min="2320" max="2560" width="11.42578125" style="34"/>
    <col min="2561" max="2561" width="4.140625" style="34" customWidth="1"/>
    <col min="2562" max="2562" width="9.85546875" style="34" customWidth="1"/>
    <col min="2563" max="2563" width="15.85546875" style="34" customWidth="1"/>
    <col min="2564" max="2564" width="13.28515625" style="34" bestFit="1" customWidth="1"/>
    <col min="2565" max="2565" width="4.28515625" style="34" customWidth="1"/>
    <col min="2566" max="2566" width="7.42578125" style="34" customWidth="1"/>
    <col min="2567" max="2567" width="11.140625" style="34" customWidth="1"/>
    <col min="2568" max="2568" width="14.7109375" style="34" customWidth="1"/>
    <col min="2569" max="2569" width="7.28515625" style="34" customWidth="1"/>
    <col min="2570" max="2570" width="13.85546875" style="34" customWidth="1"/>
    <col min="2571" max="2571" width="7.28515625" style="34" customWidth="1"/>
    <col min="2572" max="2572" width="13.85546875" style="34" customWidth="1"/>
    <col min="2573" max="2573" width="8" style="34" customWidth="1"/>
    <col min="2574" max="2574" width="14" style="34" customWidth="1"/>
    <col min="2575" max="2575" width="13.140625" style="34" bestFit="1" customWidth="1"/>
    <col min="2576" max="2816" width="11.42578125" style="34"/>
    <col min="2817" max="2817" width="4.140625" style="34" customWidth="1"/>
    <col min="2818" max="2818" width="9.85546875" style="34" customWidth="1"/>
    <col min="2819" max="2819" width="15.85546875" style="34" customWidth="1"/>
    <col min="2820" max="2820" width="13.28515625" style="34" bestFit="1" customWidth="1"/>
    <col min="2821" max="2821" width="4.28515625" style="34" customWidth="1"/>
    <col min="2822" max="2822" width="7.42578125" style="34" customWidth="1"/>
    <col min="2823" max="2823" width="11.140625" style="34" customWidth="1"/>
    <col min="2824" max="2824" width="14.7109375" style="34" customWidth="1"/>
    <col min="2825" max="2825" width="7.28515625" style="34" customWidth="1"/>
    <col min="2826" max="2826" width="13.85546875" style="34" customWidth="1"/>
    <col min="2827" max="2827" width="7.28515625" style="34" customWidth="1"/>
    <col min="2828" max="2828" width="13.85546875" style="34" customWidth="1"/>
    <col min="2829" max="2829" width="8" style="34" customWidth="1"/>
    <col min="2830" max="2830" width="14" style="34" customWidth="1"/>
    <col min="2831" max="2831" width="13.140625" style="34" bestFit="1" customWidth="1"/>
    <col min="2832" max="3072" width="11.42578125" style="34"/>
    <col min="3073" max="3073" width="4.140625" style="34" customWidth="1"/>
    <col min="3074" max="3074" width="9.85546875" style="34" customWidth="1"/>
    <col min="3075" max="3075" width="15.85546875" style="34" customWidth="1"/>
    <col min="3076" max="3076" width="13.28515625" style="34" bestFit="1" customWidth="1"/>
    <col min="3077" max="3077" width="4.28515625" style="34" customWidth="1"/>
    <col min="3078" max="3078" width="7.42578125" style="34" customWidth="1"/>
    <col min="3079" max="3079" width="11.140625" style="34" customWidth="1"/>
    <col min="3080" max="3080" width="14.7109375" style="34" customWidth="1"/>
    <col min="3081" max="3081" width="7.28515625" style="34" customWidth="1"/>
    <col min="3082" max="3082" width="13.85546875" style="34" customWidth="1"/>
    <col min="3083" max="3083" width="7.28515625" style="34" customWidth="1"/>
    <col min="3084" max="3084" width="13.85546875" style="34" customWidth="1"/>
    <col min="3085" max="3085" width="8" style="34" customWidth="1"/>
    <col min="3086" max="3086" width="14" style="34" customWidth="1"/>
    <col min="3087" max="3087" width="13.140625" style="34" bestFit="1" customWidth="1"/>
    <col min="3088" max="3328" width="11.42578125" style="34"/>
    <col min="3329" max="3329" width="4.140625" style="34" customWidth="1"/>
    <col min="3330" max="3330" width="9.85546875" style="34" customWidth="1"/>
    <col min="3331" max="3331" width="15.85546875" style="34" customWidth="1"/>
    <col min="3332" max="3332" width="13.28515625" style="34" bestFit="1" customWidth="1"/>
    <col min="3333" max="3333" width="4.28515625" style="34" customWidth="1"/>
    <col min="3334" max="3334" width="7.42578125" style="34" customWidth="1"/>
    <col min="3335" max="3335" width="11.140625" style="34" customWidth="1"/>
    <col min="3336" max="3336" width="14.7109375" style="34" customWidth="1"/>
    <col min="3337" max="3337" width="7.28515625" style="34" customWidth="1"/>
    <col min="3338" max="3338" width="13.85546875" style="34" customWidth="1"/>
    <col min="3339" max="3339" width="7.28515625" style="34" customWidth="1"/>
    <col min="3340" max="3340" width="13.85546875" style="34" customWidth="1"/>
    <col min="3341" max="3341" width="8" style="34" customWidth="1"/>
    <col min="3342" max="3342" width="14" style="34" customWidth="1"/>
    <col min="3343" max="3343" width="13.140625" style="34" bestFit="1" customWidth="1"/>
    <col min="3344" max="3584" width="11.42578125" style="34"/>
    <col min="3585" max="3585" width="4.140625" style="34" customWidth="1"/>
    <col min="3586" max="3586" width="9.85546875" style="34" customWidth="1"/>
    <col min="3587" max="3587" width="15.85546875" style="34" customWidth="1"/>
    <col min="3588" max="3588" width="13.28515625" style="34" bestFit="1" customWidth="1"/>
    <col min="3589" max="3589" width="4.28515625" style="34" customWidth="1"/>
    <col min="3590" max="3590" width="7.42578125" style="34" customWidth="1"/>
    <col min="3591" max="3591" width="11.140625" style="34" customWidth="1"/>
    <col min="3592" max="3592" width="14.7109375" style="34" customWidth="1"/>
    <col min="3593" max="3593" width="7.28515625" style="34" customWidth="1"/>
    <col min="3594" max="3594" width="13.85546875" style="34" customWidth="1"/>
    <col min="3595" max="3595" width="7.28515625" style="34" customWidth="1"/>
    <col min="3596" max="3596" width="13.85546875" style="34" customWidth="1"/>
    <col min="3597" max="3597" width="8" style="34" customWidth="1"/>
    <col min="3598" max="3598" width="14" style="34" customWidth="1"/>
    <col min="3599" max="3599" width="13.140625" style="34" bestFit="1" customWidth="1"/>
    <col min="3600" max="3840" width="11.42578125" style="34"/>
    <col min="3841" max="3841" width="4.140625" style="34" customWidth="1"/>
    <col min="3842" max="3842" width="9.85546875" style="34" customWidth="1"/>
    <col min="3843" max="3843" width="15.85546875" style="34" customWidth="1"/>
    <col min="3844" max="3844" width="13.28515625" style="34" bestFit="1" customWidth="1"/>
    <col min="3845" max="3845" width="4.28515625" style="34" customWidth="1"/>
    <col min="3846" max="3846" width="7.42578125" style="34" customWidth="1"/>
    <col min="3847" max="3847" width="11.140625" style="34" customWidth="1"/>
    <col min="3848" max="3848" width="14.7109375" style="34" customWidth="1"/>
    <col min="3849" max="3849" width="7.28515625" style="34" customWidth="1"/>
    <col min="3850" max="3850" width="13.85546875" style="34" customWidth="1"/>
    <col min="3851" max="3851" width="7.28515625" style="34" customWidth="1"/>
    <col min="3852" max="3852" width="13.85546875" style="34" customWidth="1"/>
    <col min="3853" max="3853" width="8" style="34" customWidth="1"/>
    <col min="3854" max="3854" width="14" style="34" customWidth="1"/>
    <col min="3855" max="3855" width="13.140625" style="34" bestFit="1" customWidth="1"/>
    <col min="3856" max="4096" width="11.42578125" style="34"/>
    <col min="4097" max="4097" width="4.140625" style="34" customWidth="1"/>
    <col min="4098" max="4098" width="9.85546875" style="34" customWidth="1"/>
    <col min="4099" max="4099" width="15.85546875" style="34" customWidth="1"/>
    <col min="4100" max="4100" width="13.28515625" style="34" bestFit="1" customWidth="1"/>
    <col min="4101" max="4101" width="4.28515625" style="34" customWidth="1"/>
    <col min="4102" max="4102" width="7.42578125" style="34" customWidth="1"/>
    <col min="4103" max="4103" width="11.140625" style="34" customWidth="1"/>
    <col min="4104" max="4104" width="14.7109375" style="34" customWidth="1"/>
    <col min="4105" max="4105" width="7.28515625" style="34" customWidth="1"/>
    <col min="4106" max="4106" width="13.85546875" style="34" customWidth="1"/>
    <col min="4107" max="4107" width="7.28515625" style="34" customWidth="1"/>
    <col min="4108" max="4108" width="13.85546875" style="34" customWidth="1"/>
    <col min="4109" max="4109" width="8" style="34" customWidth="1"/>
    <col min="4110" max="4110" width="14" style="34" customWidth="1"/>
    <col min="4111" max="4111" width="13.140625" style="34" bestFit="1" customWidth="1"/>
    <col min="4112" max="4352" width="11.42578125" style="34"/>
    <col min="4353" max="4353" width="4.140625" style="34" customWidth="1"/>
    <col min="4354" max="4354" width="9.85546875" style="34" customWidth="1"/>
    <col min="4355" max="4355" width="15.85546875" style="34" customWidth="1"/>
    <col min="4356" max="4356" width="13.28515625" style="34" bestFit="1" customWidth="1"/>
    <col min="4357" max="4357" width="4.28515625" style="34" customWidth="1"/>
    <col min="4358" max="4358" width="7.42578125" style="34" customWidth="1"/>
    <col min="4359" max="4359" width="11.140625" style="34" customWidth="1"/>
    <col min="4360" max="4360" width="14.7109375" style="34" customWidth="1"/>
    <col min="4361" max="4361" width="7.28515625" style="34" customWidth="1"/>
    <col min="4362" max="4362" width="13.85546875" style="34" customWidth="1"/>
    <col min="4363" max="4363" width="7.28515625" style="34" customWidth="1"/>
    <col min="4364" max="4364" width="13.85546875" style="34" customWidth="1"/>
    <col min="4365" max="4365" width="8" style="34" customWidth="1"/>
    <col min="4366" max="4366" width="14" style="34" customWidth="1"/>
    <col min="4367" max="4367" width="13.140625" style="34" bestFit="1" customWidth="1"/>
    <col min="4368" max="4608" width="11.42578125" style="34"/>
    <col min="4609" max="4609" width="4.140625" style="34" customWidth="1"/>
    <col min="4610" max="4610" width="9.85546875" style="34" customWidth="1"/>
    <col min="4611" max="4611" width="15.85546875" style="34" customWidth="1"/>
    <col min="4612" max="4612" width="13.28515625" style="34" bestFit="1" customWidth="1"/>
    <col min="4613" max="4613" width="4.28515625" style="34" customWidth="1"/>
    <col min="4614" max="4614" width="7.42578125" style="34" customWidth="1"/>
    <col min="4615" max="4615" width="11.140625" style="34" customWidth="1"/>
    <col min="4616" max="4616" width="14.7109375" style="34" customWidth="1"/>
    <col min="4617" max="4617" width="7.28515625" style="34" customWidth="1"/>
    <col min="4618" max="4618" width="13.85546875" style="34" customWidth="1"/>
    <col min="4619" max="4619" width="7.28515625" style="34" customWidth="1"/>
    <col min="4620" max="4620" width="13.85546875" style="34" customWidth="1"/>
    <col min="4621" max="4621" width="8" style="34" customWidth="1"/>
    <col min="4622" max="4622" width="14" style="34" customWidth="1"/>
    <col min="4623" max="4623" width="13.140625" style="34" bestFit="1" customWidth="1"/>
    <col min="4624" max="4864" width="11.42578125" style="34"/>
    <col min="4865" max="4865" width="4.140625" style="34" customWidth="1"/>
    <col min="4866" max="4866" width="9.85546875" style="34" customWidth="1"/>
    <col min="4867" max="4867" width="15.85546875" style="34" customWidth="1"/>
    <col min="4868" max="4868" width="13.28515625" style="34" bestFit="1" customWidth="1"/>
    <col min="4869" max="4869" width="4.28515625" style="34" customWidth="1"/>
    <col min="4870" max="4870" width="7.42578125" style="34" customWidth="1"/>
    <col min="4871" max="4871" width="11.140625" style="34" customWidth="1"/>
    <col min="4872" max="4872" width="14.7109375" style="34" customWidth="1"/>
    <col min="4873" max="4873" width="7.28515625" style="34" customWidth="1"/>
    <col min="4874" max="4874" width="13.85546875" style="34" customWidth="1"/>
    <col min="4875" max="4875" width="7.28515625" style="34" customWidth="1"/>
    <col min="4876" max="4876" width="13.85546875" style="34" customWidth="1"/>
    <col min="4877" max="4877" width="8" style="34" customWidth="1"/>
    <col min="4878" max="4878" width="14" style="34" customWidth="1"/>
    <col min="4879" max="4879" width="13.140625" style="34" bestFit="1" customWidth="1"/>
    <col min="4880" max="5120" width="11.42578125" style="34"/>
    <col min="5121" max="5121" width="4.140625" style="34" customWidth="1"/>
    <col min="5122" max="5122" width="9.85546875" style="34" customWidth="1"/>
    <col min="5123" max="5123" width="15.85546875" style="34" customWidth="1"/>
    <col min="5124" max="5124" width="13.28515625" style="34" bestFit="1" customWidth="1"/>
    <col min="5125" max="5125" width="4.28515625" style="34" customWidth="1"/>
    <col min="5126" max="5126" width="7.42578125" style="34" customWidth="1"/>
    <col min="5127" max="5127" width="11.140625" style="34" customWidth="1"/>
    <col min="5128" max="5128" width="14.7109375" style="34" customWidth="1"/>
    <col min="5129" max="5129" width="7.28515625" style="34" customWidth="1"/>
    <col min="5130" max="5130" width="13.85546875" style="34" customWidth="1"/>
    <col min="5131" max="5131" width="7.28515625" style="34" customWidth="1"/>
    <col min="5132" max="5132" width="13.85546875" style="34" customWidth="1"/>
    <col min="5133" max="5133" width="8" style="34" customWidth="1"/>
    <col min="5134" max="5134" width="14" style="34" customWidth="1"/>
    <col min="5135" max="5135" width="13.140625" style="34" bestFit="1" customWidth="1"/>
    <col min="5136" max="5376" width="11.42578125" style="34"/>
    <col min="5377" max="5377" width="4.140625" style="34" customWidth="1"/>
    <col min="5378" max="5378" width="9.85546875" style="34" customWidth="1"/>
    <col min="5379" max="5379" width="15.85546875" style="34" customWidth="1"/>
    <col min="5380" max="5380" width="13.28515625" style="34" bestFit="1" customWidth="1"/>
    <col min="5381" max="5381" width="4.28515625" style="34" customWidth="1"/>
    <col min="5382" max="5382" width="7.42578125" style="34" customWidth="1"/>
    <col min="5383" max="5383" width="11.140625" style="34" customWidth="1"/>
    <col min="5384" max="5384" width="14.7109375" style="34" customWidth="1"/>
    <col min="5385" max="5385" width="7.28515625" style="34" customWidth="1"/>
    <col min="5386" max="5386" width="13.85546875" style="34" customWidth="1"/>
    <col min="5387" max="5387" width="7.28515625" style="34" customWidth="1"/>
    <col min="5388" max="5388" width="13.85546875" style="34" customWidth="1"/>
    <col min="5389" max="5389" width="8" style="34" customWidth="1"/>
    <col min="5390" max="5390" width="14" style="34" customWidth="1"/>
    <col min="5391" max="5391" width="13.140625" style="34" bestFit="1" customWidth="1"/>
    <col min="5392" max="5632" width="11.42578125" style="34"/>
    <col min="5633" max="5633" width="4.140625" style="34" customWidth="1"/>
    <col min="5634" max="5634" width="9.85546875" style="34" customWidth="1"/>
    <col min="5635" max="5635" width="15.85546875" style="34" customWidth="1"/>
    <col min="5636" max="5636" width="13.28515625" style="34" bestFit="1" customWidth="1"/>
    <col min="5637" max="5637" width="4.28515625" style="34" customWidth="1"/>
    <col min="5638" max="5638" width="7.42578125" style="34" customWidth="1"/>
    <col min="5639" max="5639" width="11.140625" style="34" customWidth="1"/>
    <col min="5640" max="5640" width="14.7109375" style="34" customWidth="1"/>
    <col min="5641" max="5641" width="7.28515625" style="34" customWidth="1"/>
    <col min="5642" max="5642" width="13.85546875" style="34" customWidth="1"/>
    <col min="5643" max="5643" width="7.28515625" style="34" customWidth="1"/>
    <col min="5644" max="5644" width="13.85546875" style="34" customWidth="1"/>
    <col min="5645" max="5645" width="8" style="34" customWidth="1"/>
    <col min="5646" max="5646" width="14" style="34" customWidth="1"/>
    <col min="5647" max="5647" width="13.140625" style="34" bestFit="1" customWidth="1"/>
    <col min="5648" max="5888" width="11.42578125" style="34"/>
    <col min="5889" max="5889" width="4.140625" style="34" customWidth="1"/>
    <col min="5890" max="5890" width="9.85546875" style="34" customWidth="1"/>
    <col min="5891" max="5891" width="15.85546875" style="34" customWidth="1"/>
    <col min="5892" max="5892" width="13.28515625" style="34" bestFit="1" customWidth="1"/>
    <col min="5893" max="5893" width="4.28515625" style="34" customWidth="1"/>
    <col min="5894" max="5894" width="7.42578125" style="34" customWidth="1"/>
    <col min="5895" max="5895" width="11.140625" style="34" customWidth="1"/>
    <col min="5896" max="5896" width="14.7109375" style="34" customWidth="1"/>
    <col min="5897" max="5897" width="7.28515625" style="34" customWidth="1"/>
    <col min="5898" max="5898" width="13.85546875" style="34" customWidth="1"/>
    <col min="5899" max="5899" width="7.28515625" style="34" customWidth="1"/>
    <col min="5900" max="5900" width="13.85546875" style="34" customWidth="1"/>
    <col min="5901" max="5901" width="8" style="34" customWidth="1"/>
    <col min="5902" max="5902" width="14" style="34" customWidth="1"/>
    <col min="5903" max="5903" width="13.140625" style="34" bestFit="1" customWidth="1"/>
    <col min="5904" max="6144" width="11.42578125" style="34"/>
    <col min="6145" max="6145" width="4.140625" style="34" customWidth="1"/>
    <col min="6146" max="6146" width="9.85546875" style="34" customWidth="1"/>
    <col min="6147" max="6147" width="15.85546875" style="34" customWidth="1"/>
    <col min="6148" max="6148" width="13.28515625" style="34" bestFit="1" customWidth="1"/>
    <col min="6149" max="6149" width="4.28515625" style="34" customWidth="1"/>
    <col min="6150" max="6150" width="7.42578125" style="34" customWidth="1"/>
    <col min="6151" max="6151" width="11.140625" style="34" customWidth="1"/>
    <col min="6152" max="6152" width="14.7109375" style="34" customWidth="1"/>
    <col min="6153" max="6153" width="7.28515625" style="34" customWidth="1"/>
    <col min="6154" max="6154" width="13.85546875" style="34" customWidth="1"/>
    <col min="6155" max="6155" width="7.28515625" style="34" customWidth="1"/>
    <col min="6156" max="6156" width="13.85546875" style="34" customWidth="1"/>
    <col min="6157" max="6157" width="8" style="34" customWidth="1"/>
    <col min="6158" max="6158" width="14" style="34" customWidth="1"/>
    <col min="6159" max="6159" width="13.140625" style="34" bestFit="1" customWidth="1"/>
    <col min="6160" max="6400" width="11.42578125" style="34"/>
    <col min="6401" max="6401" width="4.140625" style="34" customWidth="1"/>
    <col min="6402" max="6402" width="9.85546875" style="34" customWidth="1"/>
    <col min="6403" max="6403" width="15.85546875" style="34" customWidth="1"/>
    <col min="6404" max="6404" width="13.28515625" style="34" bestFit="1" customWidth="1"/>
    <col min="6405" max="6405" width="4.28515625" style="34" customWidth="1"/>
    <col min="6406" max="6406" width="7.42578125" style="34" customWidth="1"/>
    <col min="6407" max="6407" width="11.140625" style="34" customWidth="1"/>
    <col min="6408" max="6408" width="14.7109375" style="34" customWidth="1"/>
    <col min="6409" max="6409" width="7.28515625" style="34" customWidth="1"/>
    <col min="6410" max="6410" width="13.85546875" style="34" customWidth="1"/>
    <col min="6411" max="6411" width="7.28515625" style="34" customWidth="1"/>
    <col min="6412" max="6412" width="13.85546875" style="34" customWidth="1"/>
    <col min="6413" max="6413" width="8" style="34" customWidth="1"/>
    <col min="6414" max="6414" width="14" style="34" customWidth="1"/>
    <col min="6415" max="6415" width="13.140625" style="34" bestFit="1" customWidth="1"/>
    <col min="6416" max="6656" width="11.42578125" style="34"/>
    <col min="6657" max="6657" width="4.140625" style="34" customWidth="1"/>
    <col min="6658" max="6658" width="9.85546875" style="34" customWidth="1"/>
    <col min="6659" max="6659" width="15.85546875" style="34" customWidth="1"/>
    <col min="6660" max="6660" width="13.28515625" style="34" bestFit="1" customWidth="1"/>
    <col min="6661" max="6661" width="4.28515625" style="34" customWidth="1"/>
    <col min="6662" max="6662" width="7.42578125" style="34" customWidth="1"/>
    <col min="6663" max="6663" width="11.140625" style="34" customWidth="1"/>
    <col min="6664" max="6664" width="14.7109375" style="34" customWidth="1"/>
    <col min="6665" max="6665" width="7.28515625" style="34" customWidth="1"/>
    <col min="6666" max="6666" width="13.85546875" style="34" customWidth="1"/>
    <col min="6667" max="6667" width="7.28515625" style="34" customWidth="1"/>
    <col min="6668" max="6668" width="13.85546875" style="34" customWidth="1"/>
    <col min="6669" max="6669" width="8" style="34" customWidth="1"/>
    <col min="6670" max="6670" width="14" style="34" customWidth="1"/>
    <col min="6671" max="6671" width="13.140625" style="34" bestFit="1" customWidth="1"/>
    <col min="6672" max="6912" width="11.42578125" style="34"/>
    <col min="6913" max="6913" width="4.140625" style="34" customWidth="1"/>
    <col min="6914" max="6914" width="9.85546875" style="34" customWidth="1"/>
    <col min="6915" max="6915" width="15.85546875" style="34" customWidth="1"/>
    <col min="6916" max="6916" width="13.28515625" style="34" bestFit="1" customWidth="1"/>
    <col min="6917" max="6917" width="4.28515625" style="34" customWidth="1"/>
    <col min="6918" max="6918" width="7.42578125" style="34" customWidth="1"/>
    <col min="6919" max="6919" width="11.140625" style="34" customWidth="1"/>
    <col min="6920" max="6920" width="14.7109375" style="34" customWidth="1"/>
    <col min="6921" max="6921" width="7.28515625" style="34" customWidth="1"/>
    <col min="6922" max="6922" width="13.85546875" style="34" customWidth="1"/>
    <col min="6923" max="6923" width="7.28515625" style="34" customWidth="1"/>
    <col min="6924" max="6924" width="13.85546875" style="34" customWidth="1"/>
    <col min="6925" max="6925" width="8" style="34" customWidth="1"/>
    <col min="6926" max="6926" width="14" style="34" customWidth="1"/>
    <col min="6927" max="6927" width="13.140625" style="34" bestFit="1" customWidth="1"/>
    <col min="6928" max="7168" width="11.42578125" style="34"/>
    <col min="7169" max="7169" width="4.140625" style="34" customWidth="1"/>
    <col min="7170" max="7170" width="9.85546875" style="34" customWidth="1"/>
    <col min="7171" max="7171" width="15.85546875" style="34" customWidth="1"/>
    <col min="7172" max="7172" width="13.28515625" style="34" bestFit="1" customWidth="1"/>
    <col min="7173" max="7173" width="4.28515625" style="34" customWidth="1"/>
    <col min="7174" max="7174" width="7.42578125" style="34" customWidth="1"/>
    <col min="7175" max="7175" width="11.140625" style="34" customWidth="1"/>
    <col min="7176" max="7176" width="14.7109375" style="34" customWidth="1"/>
    <col min="7177" max="7177" width="7.28515625" style="34" customWidth="1"/>
    <col min="7178" max="7178" width="13.85546875" style="34" customWidth="1"/>
    <col min="7179" max="7179" width="7.28515625" style="34" customWidth="1"/>
    <col min="7180" max="7180" width="13.85546875" style="34" customWidth="1"/>
    <col min="7181" max="7181" width="8" style="34" customWidth="1"/>
    <col min="7182" max="7182" width="14" style="34" customWidth="1"/>
    <col min="7183" max="7183" width="13.140625" style="34" bestFit="1" customWidth="1"/>
    <col min="7184" max="7424" width="11.42578125" style="34"/>
    <col min="7425" max="7425" width="4.140625" style="34" customWidth="1"/>
    <col min="7426" max="7426" width="9.85546875" style="34" customWidth="1"/>
    <col min="7427" max="7427" width="15.85546875" style="34" customWidth="1"/>
    <col min="7428" max="7428" width="13.28515625" style="34" bestFit="1" customWidth="1"/>
    <col min="7429" max="7429" width="4.28515625" style="34" customWidth="1"/>
    <col min="7430" max="7430" width="7.42578125" style="34" customWidth="1"/>
    <col min="7431" max="7431" width="11.140625" style="34" customWidth="1"/>
    <col min="7432" max="7432" width="14.7109375" style="34" customWidth="1"/>
    <col min="7433" max="7433" width="7.28515625" style="34" customWidth="1"/>
    <col min="7434" max="7434" width="13.85546875" style="34" customWidth="1"/>
    <col min="7435" max="7435" width="7.28515625" style="34" customWidth="1"/>
    <col min="7436" max="7436" width="13.85546875" style="34" customWidth="1"/>
    <col min="7437" max="7437" width="8" style="34" customWidth="1"/>
    <col min="7438" max="7438" width="14" style="34" customWidth="1"/>
    <col min="7439" max="7439" width="13.140625" style="34" bestFit="1" customWidth="1"/>
    <col min="7440" max="7680" width="11.42578125" style="34"/>
    <col min="7681" max="7681" width="4.140625" style="34" customWidth="1"/>
    <col min="7682" max="7682" width="9.85546875" style="34" customWidth="1"/>
    <col min="7683" max="7683" width="15.85546875" style="34" customWidth="1"/>
    <col min="7684" max="7684" width="13.28515625" style="34" bestFit="1" customWidth="1"/>
    <col min="7685" max="7685" width="4.28515625" style="34" customWidth="1"/>
    <col min="7686" max="7686" width="7.42578125" style="34" customWidth="1"/>
    <col min="7687" max="7687" width="11.140625" style="34" customWidth="1"/>
    <col min="7688" max="7688" width="14.7109375" style="34" customWidth="1"/>
    <col min="7689" max="7689" width="7.28515625" style="34" customWidth="1"/>
    <col min="7690" max="7690" width="13.85546875" style="34" customWidth="1"/>
    <col min="7691" max="7691" width="7.28515625" style="34" customWidth="1"/>
    <col min="7692" max="7692" width="13.85546875" style="34" customWidth="1"/>
    <col min="7693" max="7693" width="8" style="34" customWidth="1"/>
    <col min="7694" max="7694" width="14" style="34" customWidth="1"/>
    <col min="7695" max="7695" width="13.140625" style="34" bestFit="1" customWidth="1"/>
    <col min="7696" max="7936" width="11.42578125" style="34"/>
    <col min="7937" max="7937" width="4.140625" style="34" customWidth="1"/>
    <col min="7938" max="7938" width="9.85546875" style="34" customWidth="1"/>
    <col min="7939" max="7939" width="15.85546875" style="34" customWidth="1"/>
    <col min="7940" max="7940" width="13.28515625" style="34" bestFit="1" customWidth="1"/>
    <col min="7941" max="7941" width="4.28515625" style="34" customWidth="1"/>
    <col min="7942" max="7942" width="7.42578125" style="34" customWidth="1"/>
    <col min="7943" max="7943" width="11.140625" style="34" customWidth="1"/>
    <col min="7944" max="7944" width="14.7109375" style="34" customWidth="1"/>
    <col min="7945" max="7945" width="7.28515625" style="34" customWidth="1"/>
    <col min="7946" max="7946" width="13.85546875" style="34" customWidth="1"/>
    <col min="7947" max="7947" width="7.28515625" style="34" customWidth="1"/>
    <col min="7948" max="7948" width="13.85546875" style="34" customWidth="1"/>
    <col min="7949" max="7949" width="8" style="34" customWidth="1"/>
    <col min="7950" max="7950" width="14" style="34" customWidth="1"/>
    <col min="7951" max="7951" width="13.140625" style="34" bestFit="1" customWidth="1"/>
    <col min="7952" max="8192" width="11.42578125" style="34"/>
    <col min="8193" max="8193" width="4.140625" style="34" customWidth="1"/>
    <col min="8194" max="8194" width="9.85546875" style="34" customWidth="1"/>
    <col min="8195" max="8195" width="15.85546875" style="34" customWidth="1"/>
    <col min="8196" max="8196" width="13.28515625" style="34" bestFit="1" customWidth="1"/>
    <col min="8197" max="8197" width="4.28515625" style="34" customWidth="1"/>
    <col min="8198" max="8198" width="7.42578125" style="34" customWidth="1"/>
    <col min="8199" max="8199" width="11.140625" style="34" customWidth="1"/>
    <col min="8200" max="8200" width="14.7109375" style="34" customWidth="1"/>
    <col min="8201" max="8201" width="7.28515625" style="34" customWidth="1"/>
    <col min="8202" max="8202" width="13.85546875" style="34" customWidth="1"/>
    <col min="8203" max="8203" width="7.28515625" style="34" customWidth="1"/>
    <col min="8204" max="8204" width="13.85546875" style="34" customWidth="1"/>
    <col min="8205" max="8205" width="8" style="34" customWidth="1"/>
    <col min="8206" max="8206" width="14" style="34" customWidth="1"/>
    <col min="8207" max="8207" width="13.140625" style="34" bestFit="1" customWidth="1"/>
    <col min="8208" max="8448" width="11.42578125" style="34"/>
    <col min="8449" max="8449" width="4.140625" style="34" customWidth="1"/>
    <col min="8450" max="8450" width="9.85546875" style="34" customWidth="1"/>
    <col min="8451" max="8451" width="15.85546875" style="34" customWidth="1"/>
    <col min="8452" max="8452" width="13.28515625" style="34" bestFit="1" customWidth="1"/>
    <col min="8453" max="8453" width="4.28515625" style="34" customWidth="1"/>
    <col min="8454" max="8454" width="7.42578125" style="34" customWidth="1"/>
    <col min="8455" max="8455" width="11.140625" style="34" customWidth="1"/>
    <col min="8456" max="8456" width="14.7109375" style="34" customWidth="1"/>
    <col min="8457" max="8457" width="7.28515625" style="34" customWidth="1"/>
    <col min="8458" max="8458" width="13.85546875" style="34" customWidth="1"/>
    <col min="8459" max="8459" width="7.28515625" style="34" customWidth="1"/>
    <col min="8460" max="8460" width="13.85546875" style="34" customWidth="1"/>
    <col min="8461" max="8461" width="8" style="34" customWidth="1"/>
    <col min="8462" max="8462" width="14" style="34" customWidth="1"/>
    <col min="8463" max="8463" width="13.140625" style="34" bestFit="1" customWidth="1"/>
    <col min="8464" max="8704" width="11.42578125" style="34"/>
    <col min="8705" max="8705" width="4.140625" style="34" customWidth="1"/>
    <col min="8706" max="8706" width="9.85546875" style="34" customWidth="1"/>
    <col min="8707" max="8707" width="15.85546875" style="34" customWidth="1"/>
    <col min="8708" max="8708" width="13.28515625" style="34" bestFit="1" customWidth="1"/>
    <col min="8709" max="8709" width="4.28515625" style="34" customWidth="1"/>
    <col min="8710" max="8710" width="7.42578125" style="34" customWidth="1"/>
    <col min="8711" max="8711" width="11.140625" style="34" customWidth="1"/>
    <col min="8712" max="8712" width="14.7109375" style="34" customWidth="1"/>
    <col min="8713" max="8713" width="7.28515625" style="34" customWidth="1"/>
    <col min="8714" max="8714" width="13.85546875" style="34" customWidth="1"/>
    <col min="8715" max="8715" width="7.28515625" style="34" customWidth="1"/>
    <col min="8716" max="8716" width="13.85546875" style="34" customWidth="1"/>
    <col min="8717" max="8717" width="8" style="34" customWidth="1"/>
    <col min="8718" max="8718" width="14" style="34" customWidth="1"/>
    <col min="8719" max="8719" width="13.140625" style="34" bestFit="1" customWidth="1"/>
    <col min="8720" max="8960" width="11.42578125" style="34"/>
    <col min="8961" max="8961" width="4.140625" style="34" customWidth="1"/>
    <col min="8962" max="8962" width="9.85546875" style="34" customWidth="1"/>
    <col min="8963" max="8963" width="15.85546875" style="34" customWidth="1"/>
    <col min="8964" max="8964" width="13.28515625" style="34" bestFit="1" customWidth="1"/>
    <col min="8965" max="8965" width="4.28515625" style="34" customWidth="1"/>
    <col min="8966" max="8966" width="7.42578125" style="34" customWidth="1"/>
    <col min="8967" max="8967" width="11.140625" style="34" customWidth="1"/>
    <col min="8968" max="8968" width="14.7109375" style="34" customWidth="1"/>
    <col min="8969" max="8969" width="7.28515625" style="34" customWidth="1"/>
    <col min="8970" max="8970" width="13.85546875" style="34" customWidth="1"/>
    <col min="8971" max="8971" width="7.28515625" style="34" customWidth="1"/>
    <col min="8972" max="8972" width="13.85546875" style="34" customWidth="1"/>
    <col min="8973" max="8973" width="8" style="34" customWidth="1"/>
    <col min="8974" max="8974" width="14" style="34" customWidth="1"/>
    <col min="8975" max="8975" width="13.140625" style="34" bestFit="1" customWidth="1"/>
    <col min="8976" max="9216" width="11.42578125" style="34"/>
    <col min="9217" max="9217" width="4.140625" style="34" customWidth="1"/>
    <col min="9218" max="9218" width="9.85546875" style="34" customWidth="1"/>
    <col min="9219" max="9219" width="15.85546875" style="34" customWidth="1"/>
    <col min="9220" max="9220" width="13.28515625" style="34" bestFit="1" customWidth="1"/>
    <col min="9221" max="9221" width="4.28515625" style="34" customWidth="1"/>
    <col min="9222" max="9222" width="7.42578125" style="34" customWidth="1"/>
    <col min="9223" max="9223" width="11.140625" style="34" customWidth="1"/>
    <col min="9224" max="9224" width="14.7109375" style="34" customWidth="1"/>
    <col min="9225" max="9225" width="7.28515625" style="34" customWidth="1"/>
    <col min="9226" max="9226" width="13.85546875" style="34" customWidth="1"/>
    <col min="9227" max="9227" width="7.28515625" style="34" customWidth="1"/>
    <col min="9228" max="9228" width="13.85546875" style="34" customWidth="1"/>
    <col min="9229" max="9229" width="8" style="34" customWidth="1"/>
    <col min="9230" max="9230" width="14" style="34" customWidth="1"/>
    <col min="9231" max="9231" width="13.140625" style="34" bestFit="1" customWidth="1"/>
    <col min="9232" max="9472" width="11.42578125" style="34"/>
    <col min="9473" max="9473" width="4.140625" style="34" customWidth="1"/>
    <col min="9474" max="9474" width="9.85546875" style="34" customWidth="1"/>
    <col min="9475" max="9475" width="15.85546875" style="34" customWidth="1"/>
    <col min="9476" max="9476" width="13.28515625" style="34" bestFit="1" customWidth="1"/>
    <col min="9477" max="9477" width="4.28515625" style="34" customWidth="1"/>
    <col min="9478" max="9478" width="7.42578125" style="34" customWidth="1"/>
    <col min="9479" max="9479" width="11.140625" style="34" customWidth="1"/>
    <col min="9480" max="9480" width="14.7109375" style="34" customWidth="1"/>
    <col min="9481" max="9481" width="7.28515625" style="34" customWidth="1"/>
    <col min="9482" max="9482" width="13.85546875" style="34" customWidth="1"/>
    <col min="9483" max="9483" width="7.28515625" style="34" customWidth="1"/>
    <col min="9484" max="9484" width="13.85546875" style="34" customWidth="1"/>
    <col min="9485" max="9485" width="8" style="34" customWidth="1"/>
    <col min="9486" max="9486" width="14" style="34" customWidth="1"/>
    <col min="9487" max="9487" width="13.140625" style="34" bestFit="1" customWidth="1"/>
    <col min="9488" max="9728" width="11.42578125" style="34"/>
    <col min="9729" max="9729" width="4.140625" style="34" customWidth="1"/>
    <col min="9730" max="9730" width="9.85546875" style="34" customWidth="1"/>
    <col min="9731" max="9731" width="15.85546875" style="34" customWidth="1"/>
    <col min="9732" max="9732" width="13.28515625" style="34" bestFit="1" customWidth="1"/>
    <col min="9733" max="9733" width="4.28515625" style="34" customWidth="1"/>
    <col min="9734" max="9734" width="7.42578125" style="34" customWidth="1"/>
    <col min="9735" max="9735" width="11.140625" style="34" customWidth="1"/>
    <col min="9736" max="9736" width="14.7109375" style="34" customWidth="1"/>
    <col min="9737" max="9737" width="7.28515625" style="34" customWidth="1"/>
    <col min="9738" max="9738" width="13.85546875" style="34" customWidth="1"/>
    <col min="9739" max="9739" width="7.28515625" style="34" customWidth="1"/>
    <col min="9740" max="9740" width="13.85546875" style="34" customWidth="1"/>
    <col min="9741" max="9741" width="8" style="34" customWidth="1"/>
    <col min="9742" max="9742" width="14" style="34" customWidth="1"/>
    <col min="9743" max="9743" width="13.140625" style="34" bestFit="1" customWidth="1"/>
    <col min="9744" max="9984" width="11.42578125" style="34"/>
    <col min="9985" max="9985" width="4.140625" style="34" customWidth="1"/>
    <col min="9986" max="9986" width="9.85546875" style="34" customWidth="1"/>
    <col min="9987" max="9987" width="15.85546875" style="34" customWidth="1"/>
    <col min="9988" max="9988" width="13.28515625" style="34" bestFit="1" customWidth="1"/>
    <col min="9989" max="9989" width="4.28515625" style="34" customWidth="1"/>
    <col min="9990" max="9990" width="7.42578125" style="34" customWidth="1"/>
    <col min="9991" max="9991" width="11.140625" style="34" customWidth="1"/>
    <col min="9992" max="9992" width="14.7109375" style="34" customWidth="1"/>
    <col min="9993" max="9993" width="7.28515625" style="34" customWidth="1"/>
    <col min="9994" max="9994" width="13.85546875" style="34" customWidth="1"/>
    <col min="9995" max="9995" width="7.28515625" style="34" customWidth="1"/>
    <col min="9996" max="9996" width="13.85546875" style="34" customWidth="1"/>
    <col min="9997" max="9997" width="8" style="34" customWidth="1"/>
    <col min="9998" max="9998" width="14" style="34" customWidth="1"/>
    <col min="9999" max="9999" width="13.140625" style="34" bestFit="1" customWidth="1"/>
    <col min="10000" max="10240" width="11.42578125" style="34"/>
    <col min="10241" max="10241" width="4.140625" style="34" customWidth="1"/>
    <col min="10242" max="10242" width="9.85546875" style="34" customWidth="1"/>
    <col min="10243" max="10243" width="15.85546875" style="34" customWidth="1"/>
    <col min="10244" max="10244" width="13.28515625" style="34" bestFit="1" customWidth="1"/>
    <col min="10245" max="10245" width="4.28515625" style="34" customWidth="1"/>
    <col min="10246" max="10246" width="7.42578125" style="34" customWidth="1"/>
    <col min="10247" max="10247" width="11.140625" style="34" customWidth="1"/>
    <col min="10248" max="10248" width="14.7109375" style="34" customWidth="1"/>
    <col min="10249" max="10249" width="7.28515625" style="34" customWidth="1"/>
    <col min="10250" max="10250" width="13.85546875" style="34" customWidth="1"/>
    <col min="10251" max="10251" width="7.28515625" style="34" customWidth="1"/>
    <col min="10252" max="10252" width="13.85546875" style="34" customWidth="1"/>
    <col min="10253" max="10253" width="8" style="34" customWidth="1"/>
    <col min="10254" max="10254" width="14" style="34" customWidth="1"/>
    <col min="10255" max="10255" width="13.140625" style="34" bestFit="1" customWidth="1"/>
    <col min="10256" max="10496" width="11.42578125" style="34"/>
    <col min="10497" max="10497" width="4.140625" style="34" customWidth="1"/>
    <col min="10498" max="10498" width="9.85546875" style="34" customWidth="1"/>
    <col min="10499" max="10499" width="15.85546875" style="34" customWidth="1"/>
    <col min="10500" max="10500" width="13.28515625" style="34" bestFit="1" customWidth="1"/>
    <col min="10501" max="10501" width="4.28515625" style="34" customWidth="1"/>
    <col min="10502" max="10502" width="7.42578125" style="34" customWidth="1"/>
    <col min="10503" max="10503" width="11.140625" style="34" customWidth="1"/>
    <col min="10504" max="10504" width="14.7109375" style="34" customWidth="1"/>
    <col min="10505" max="10505" width="7.28515625" style="34" customWidth="1"/>
    <col min="10506" max="10506" width="13.85546875" style="34" customWidth="1"/>
    <col min="10507" max="10507" width="7.28515625" style="34" customWidth="1"/>
    <col min="10508" max="10508" width="13.85546875" style="34" customWidth="1"/>
    <col min="10509" max="10509" width="8" style="34" customWidth="1"/>
    <col min="10510" max="10510" width="14" style="34" customWidth="1"/>
    <col min="10511" max="10511" width="13.140625" style="34" bestFit="1" customWidth="1"/>
    <col min="10512" max="10752" width="11.42578125" style="34"/>
    <col min="10753" max="10753" width="4.140625" style="34" customWidth="1"/>
    <col min="10754" max="10754" width="9.85546875" style="34" customWidth="1"/>
    <col min="10755" max="10755" width="15.85546875" style="34" customWidth="1"/>
    <col min="10756" max="10756" width="13.28515625" style="34" bestFit="1" customWidth="1"/>
    <col min="10757" max="10757" width="4.28515625" style="34" customWidth="1"/>
    <col min="10758" max="10758" width="7.42578125" style="34" customWidth="1"/>
    <col min="10759" max="10759" width="11.140625" style="34" customWidth="1"/>
    <col min="10760" max="10760" width="14.7109375" style="34" customWidth="1"/>
    <col min="10761" max="10761" width="7.28515625" style="34" customWidth="1"/>
    <col min="10762" max="10762" width="13.85546875" style="34" customWidth="1"/>
    <col min="10763" max="10763" width="7.28515625" style="34" customWidth="1"/>
    <col min="10764" max="10764" width="13.85546875" style="34" customWidth="1"/>
    <col min="10765" max="10765" width="8" style="34" customWidth="1"/>
    <col min="10766" max="10766" width="14" style="34" customWidth="1"/>
    <col min="10767" max="10767" width="13.140625" style="34" bestFit="1" customWidth="1"/>
    <col min="10768" max="11008" width="11.42578125" style="34"/>
    <col min="11009" max="11009" width="4.140625" style="34" customWidth="1"/>
    <col min="11010" max="11010" width="9.85546875" style="34" customWidth="1"/>
    <col min="11011" max="11011" width="15.85546875" style="34" customWidth="1"/>
    <col min="11012" max="11012" width="13.28515625" style="34" bestFit="1" customWidth="1"/>
    <col min="11013" max="11013" width="4.28515625" style="34" customWidth="1"/>
    <col min="11014" max="11014" width="7.42578125" style="34" customWidth="1"/>
    <col min="11015" max="11015" width="11.140625" style="34" customWidth="1"/>
    <col min="11016" max="11016" width="14.7109375" style="34" customWidth="1"/>
    <col min="11017" max="11017" width="7.28515625" style="34" customWidth="1"/>
    <col min="11018" max="11018" width="13.85546875" style="34" customWidth="1"/>
    <col min="11019" max="11019" width="7.28515625" style="34" customWidth="1"/>
    <col min="11020" max="11020" width="13.85546875" style="34" customWidth="1"/>
    <col min="11021" max="11021" width="8" style="34" customWidth="1"/>
    <col min="11022" max="11022" width="14" style="34" customWidth="1"/>
    <col min="11023" max="11023" width="13.140625" style="34" bestFit="1" customWidth="1"/>
    <col min="11024" max="11264" width="11.42578125" style="34"/>
    <col min="11265" max="11265" width="4.140625" style="34" customWidth="1"/>
    <col min="11266" max="11266" width="9.85546875" style="34" customWidth="1"/>
    <col min="11267" max="11267" width="15.85546875" style="34" customWidth="1"/>
    <col min="11268" max="11268" width="13.28515625" style="34" bestFit="1" customWidth="1"/>
    <col min="11269" max="11269" width="4.28515625" style="34" customWidth="1"/>
    <col min="11270" max="11270" width="7.42578125" style="34" customWidth="1"/>
    <col min="11271" max="11271" width="11.140625" style="34" customWidth="1"/>
    <col min="11272" max="11272" width="14.7109375" style="34" customWidth="1"/>
    <col min="11273" max="11273" width="7.28515625" style="34" customWidth="1"/>
    <col min="11274" max="11274" width="13.85546875" style="34" customWidth="1"/>
    <col min="11275" max="11275" width="7.28515625" style="34" customWidth="1"/>
    <col min="11276" max="11276" width="13.85546875" style="34" customWidth="1"/>
    <col min="11277" max="11277" width="8" style="34" customWidth="1"/>
    <col min="11278" max="11278" width="14" style="34" customWidth="1"/>
    <col min="11279" max="11279" width="13.140625" style="34" bestFit="1" customWidth="1"/>
    <col min="11280" max="11520" width="11.42578125" style="34"/>
    <col min="11521" max="11521" width="4.140625" style="34" customWidth="1"/>
    <col min="11522" max="11522" width="9.85546875" style="34" customWidth="1"/>
    <col min="11523" max="11523" width="15.85546875" style="34" customWidth="1"/>
    <col min="11524" max="11524" width="13.28515625" style="34" bestFit="1" customWidth="1"/>
    <col min="11525" max="11525" width="4.28515625" style="34" customWidth="1"/>
    <col min="11526" max="11526" width="7.42578125" style="34" customWidth="1"/>
    <col min="11527" max="11527" width="11.140625" style="34" customWidth="1"/>
    <col min="11528" max="11528" width="14.7109375" style="34" customWidth="1"/>
    <col min="11529" max="11529" width="7.28515625" style="34" customWidth="1"/>
    <col min="11530" max="11530" width="13.85546875" style="34" customWidth="1"/>
    <col min="11531" max="11531" width="7.28515625" style="34" customWidth="1"/>
    <col min="11532" max="11532" width="13.85546875" style="34" customWidth="1"/>
    <col min="11533" max="11533" width="8" style="34" customWidth="1"/>
    <col min="11534" max="11534" width="14" style="34" customWidth="1"/>
    <col min="11535" max="11535" width="13.140625" style="34" bestFit="1" customWidth="1"/>
    <col min="11536" max="11776" width="11.42578125" style="34"/>
    <col min="11777" max="11777" width="4.140625" style="34" customWidth="1"/>
    <col min="11778" max="11778" width="9.85546875" style="34" customWidth="1"/>
    <col min="11779" max="11779" width="15.85546875" style="34" customWidth="1"/>
    <col min="11780" max="11780" width="13.28515625" style="34" bestFit="1" customWidth="1"/>
    <col min="11781" max="11781" width="4.28515625" style="34" customWidth="1"/>
    <col min="11782" max="11782" width="7.42578125" style="34" customWidth="1"/>
    <col min="11783" max="11783" width="11.140625" style="34" customWidth="1"/>
    <col min="11784" max="11784" width="14.7109375" style="34" customWidth="1"/>
    <col min="11785" max="11785" width="7.28515625" style="34" customWidth="1"/>
    <col min="11786" max="11786" width="13.85546875" style="34" customWidth="1"/>
    <col min="11787" max="11787" width="7.28515625" style="34" customWidth="1"/>
    <col min="11788" max="11788" width="13.85546875" style="34" customWidth="1"/>
    <col min="11789" max="11789" width="8" style="34" customWidth="1"/>
    <col min="11790" max="11790" width="14" style="34" customWidth="1"/>
    <col min="11791" max="11791" width="13.140625" style="34" bestFit="1" customWidth="1"/>
    <col min="11792" max="12032" width="11.42578125" style="34"/>
    <col min="12033" max="12033" width="4.140625" style="34" customWidth="1"/>
    <col min="12034" max="12034" width="9.85546875" style="34" customWidth="1"/>
    <col min="12035" max="12035" width="15.85546875" style="34" customWidth="1"/>
    <col min="12036" max="12036" width="13.28515625" style="34" bestFit="1" customWidth="1"/>
    <col min="12037" max="12037" width="4.28515625" style="34" customWidth="1"/>
    <col min="12038" max="12038" width="7.42578125" style="34" customWidth="1"/>
    <col min="12039" max="12039" width="11.140625" style="34" customWidth="1"/>
    <col min="12040" max="12040" width="14.7109375" style="34" customWidth="1"/>
    <col min="12041" max="12041" width="7.28515625" style="34" customWidth="1"/>
    <col min="12042" max="12042" width="13.85546875" style="34" customWidth="1"/>
    <col min="12043" max="12043" width="7.28515625" style="34" customWidth="1"/>
    <col min="12044" max="12044" width="13.85546875" style="34" customWidth="1"/>
    <col min="12045" max="12045" width="8" style="34" customWidth="1"/>
    <col min="12046" max="12046" width="14" style="34" customWidth="1"/>
    <col min="12047" max="12047" width="13.140625" style="34" bestFit="1" customWidth="1"/>
    <col min="12048" max="12288" width="11.42578125" style="34"/>
    <col min="12289" max="12289" width="4.140625" style="34" customWidth="1"/>
    <col min="12290" max="12290" width="9.85546875" style="34" customWidth="1"/>
    <col min="12291" max="12291" width="15.85546875" style="34" customWidth="1"/>
    <col min="12292" max="12292" width="13.28515625" style="34" bestFit="1" customWidth="1"/>
    <col min="12293" max="12293" width="4.28515625" style="34" customWidth="1"/>
    <col min="12294" max="12294" width="7.42578125" style="34" customWidth="1"/>
    <col min="12295" max="12295" width="11.140625" style="34" customWidth="1"/>
    <col min="12296" max="12296" width="14.7109375" style="34" customWidth="1"/>
    <col min="12297" max="12297" width="7.28515625" style="34" customWidth="1"/>
    <col min="12298" max="12298" width="13.85546875" style="34" customWidth="1"/>
    <col min="12299" max="12299" width="7.28515625" style="34" customWidth="1"/>
    <col min="12300" max="12300" width="13.85546875" style="34" customWidth="1"/>
    <col min="12301" max="12301" width="8" style="34" customWidth="1"/>
    <col min="12302" max="12302" width="14" style="34" customWidth="1"/>
    <col min="12303" max="12303" width="13.140625" style="34" bestFit="1" customWidth="1"/>
    <col min="12304" max="12544" width="11.42578125" style="34"/>
    <col min="12545" max="12545" width="4.140625" style="34" customWidth="1"/>
    <col min="12546" max="12546" width="9.85546875" style="34" customWidth="1"/>
    <col min="12547" max="12547" width="15.85546875" style="34" customWidth="1"/>
    <col min="12548" max="12548" width="13.28515625" style="34" bestFit="1" customWidth="1"/>
    <col min="12549" max="12549" width="4.28515625" style="34" customWidth="1"/>
    <col min="12550" max="12550" width="7.42578125" style="34" customWidth="1"/>
    <col min="12551" max="12551" width="11.140625" style="34" customWidth="1"/>
    <col min="12552" max="12552" width="14.7109375" style="34" customWidth="1"/>
    <col min="12553" max="12553" width="7.28515625" style="34" customWidth="1"/>
    <col min="12554" max="12554" width="13.85546875" style="34" customWidth="1"/>
    <col min="12555" max="12555" width="7.28515625" style="34" customWidth="1"/>
    <col min="12556" max="12556" width="13.85546875" style="34" customWidth="1"/>
    <col min="12557" max="12557" width="8" style="34" customWidth="1"/>
    <col min="12558" max="12558" width="14" style="34" customWidth="1"/>
    <col min="12559" max="12559" width="13.140625" style="34" bestFit="1" customWidth="1"/>
    <col min="12560" max="12800" width="11.42578125" style="34"/>
    <col min="12801" max="12801" width="4.140625" style="34" customWidth="1"/>
    <col min="12802" max="12802" width="9.85546875" style="34" customWidth="1"/>
    <col min="12803" max="12803" width="15.85546875" style="34" customWidth="1"/>
    <col min="12804" max="12804" width="13.28515625" style="34" bestFit="1" customWidth="1"/>
    <col min="12805" max="12805" width="4.28515625" style="34" customWidth="1"/>
    <col min="12806" max="12806" width="7.42578125" style="34" customWidth="1"/>
    <col min="12807" max="12807" width="11.140625" style="34" customWidth="1"/>
    <col min="12808" max="12808" width="14.7109375" style="34" customWidth="1"/>
    <col min="12809" max="12809" width="7.28515625" style="34" customWidth="1"/>
    <col min="12810" max="12810" width="13.85546875" style="34" customWidth="1"/>
    <col min="12811" max="12811" width="7.28515625" style="34" customWidth="1"/>
    <col min="12812" max="12812" width="13.85546875" style="34" customWidth="1"/>
    <col min="12813" max="12813" width="8" style="34" customWidth="1"/>
    <col min="12814" max="12814" width="14" style="34" customWidth="1"/>
    <col min="12815" max="12815" width="13.140625" style="34" bestFit="1" customWidth="1"/>
    <col min="12816" max="13056" width="11.42578125" style="34"/>
    <col min="13057" max="13057" width="4.140625" style="34" customWidth="1"/>
    <col min="13058" max="13058" width="9.85546875" style="34" customWidth="1"/>
    <col min="13059" max="13059" width="15.85546875" style="34" customWidth="1"/>
    <col min="13060" max="13060" width="13.28515625" style="34" bestFit="1" customWidth="1"/>
    <col min="13061" max="13061" width="4.28515625" style="34" customWidth="1"/>
    <col min="13062" max="13062" width="7.42578125" style="34" customWidth="1"/>
    <col min="13063" max="13063" width="11.140625" style="34" customWidth="1"/>
    <col min="13064" max="13064" width="14.7109375" style="34" customWidth="1"/>
    <col min="13065" max="13065" width="7.28515625" style="34" customWidth="1"/>
    <col min="13066" max="13066" width="13.85546875" style="34" customWidth="1"/>
    <col min="13067" max="13067" width="7.28515625" style="34" customWidth="1"/>
    <col min="13068" max="13068" width="13.85546875" style="34" customWidth="1"/>
    <col min="13069" max="13069" width="8" style="34" customWidth="1"/>
    <col min="13070" max="13070" width="14" style="34" customWidth="1"/>
    <col min="13071" max="13071" width="13.140625" style="34" bestFit="1" customWidth="1"/>
    <col min="13072" max="13312" width="11.42578125" style="34"/>
    <col min="13313" max="13313" width="4.140625" style="34" customWidth="1"/>
    <col min="13314" max="13314" width="9.85546875" style="34" customWidth="1"/>
    <col min="13315" max="13315" width="15.85546875" style="34" customWidth="1"/>
    <col min="13316" max="13316" width="13.28515625" style="34" bestFit="1" customWidth="1"/>
    <col min="13317" max="13317" width="4.28515625" style="34" customWidth="1"/>
    <col min="13318" max="13318" width="7.42578125" style="34" customWidth="1"/>
    <col min="13319" max="13319" width="11.140625" style="34" customWidth="1"/>
    <col min="13320" max="13320" width="14.7109375" style="34" customWidth="1"/>
    <col min="13321" max="13321" width="7.28515625" style="34" customWidth="1"/>
    <col min="13322" max="13322" width="13.85546875" style="34" customWidth="1"/>
    <col min="13323" max="13323" width="7.28515625" style="34" customWidth="1"/>
    <col min="13324" max="13324" width="13.85546875" style="34" customWidth="1"/>
    <col min="13325" max="13325" width="8" style="34" customWidth="1"/>
    <col min="13326" max="13326" width="14" style="34" customWidth="1"/>
    <col min="13327" max="13327" width="13.140625" style="34" bestFit="1" customWidth="1"/>
    <col min="13328" max="13568" width="11.42578125" style="34"/>
    <col min="13569" max="13569" width="4.140625" style="34" customWidth="1"/>
    <col min="13570" max="13570" width="9.85546875" style="34" customWidth="1"/>
    <col min="13571" max="13571" width="15.85546875" style="34" customWidth="1"/>
    <col min="13572" max="13572" width="13.28515625" style="34" bestFit="1" customWidth="1"/>
    <col min="13573" max="13573" width="4.28515625" style="34" customWidth="1"/>
    <col min="13574" max="13574" width="7.42578125" style="34" customWidth="1"/>
    <col min="13575" max="13575" width="11.140625" style="34" customWidth="1"/>
    <col min="13576" max="13576" width="14.7109375" style="34" customWidth="1"/>
    <col min="13577" max="13577" width="7.28515625" style="34" customWidth="1"/>
    <col min="13578" max="13578" width="13.85546875" style="34" customWidth="1"/>
    <col min="13579" max="13579" width="7.28515625" style="34" customWidth="1"/>
    <col min="13580" max="13580" width="13.85546875" style="34" customWidth="1"/>
    <col min="13581" max="13581" width="8" style="34" customWidth="1"/>
    <col min="13582" max="13582" width="14" style="34" customWidth="1"/>
    <col min="13583" max="13583" width="13.140625" style="34" bestFit="1" customWidth="1"/>
    <col min="13584" max="13824" width="11.42578125" style="34"/>
    <col min="13825" max="13825" width="4.140625" style="34" customWidth="1"/>
    <col min="13826" max="13826" width="9.85546875" style="34" customWidth="1"/>
    <col min="13827" max="13827" width="15.85546875" style="34" customWidth="1"/>
    <col min="13828" max="13828" width="13.28515625" style="34" bestFit="1" customWidth="1"/>
    <col min="13829" max="13829" width="4.28515625" style="34" customWidth="1"/>
    <col min="13830" max="13830" width="7.42578125" style="34" customWidth="1"/>
    <col min="13831" max="13831" width="11.140625" style="34" customWidth="1"/>
    <col min="13832" max="13832" width="14.7109375" style="34" customWidth="1"/>
    <col min="13833" max="13833" width="7.28515625" style="34" customWidth="1"/>
    <col min="13834" max="13834" width="13.85546875" style="34" customWidth="1"/>
    <col min="13835" max="13835" width="7.28515625" style="34" customWidth="1"/>
    <col min="13836" max="13836" width="13.85546875" style="34" customWidth="1"/>
    <col min="13837" max="13837" width="8" style="34" customWidth="1"/>
    <col min="13838" max="13838" width="14" style="34" customWidth="1"/>
    <col min="13839" max="13839" width="13.140625" style="34" bestFit="1" customWidth="1"/>
    <col min="13840" max="14080" width="11.42578125" style="34"/>
    <col min="14081" max="14081" width="4.140625" style="34" customWidth="1"/>
    <col min="14082" max="14082" width="9.85546875" style="34" customWidth="1"/>
    <col min="14083" max="14083" width="15.85546875" style="34" customWidth="1"/>
    <col min="14084" max="14084" width="13.28515625" style="34" bestFit="1" customWidth="1"/>
    <col min="14085" max="14085" width="4.28515625" style="34" customWidth="1"/>
    <col min="14086" max="14086" width="7.42578125" style="34" customWidth="1"/>
    <col min="14087" max="14087" width="11.140625" style="34" customWidth="1"/>
    <col min="14088" max="14088" width="14.7109375" style="34" customWidth="1"/>
    <col min="14089" max="14089" width="7.28515625" style="34" customWidth="1"/>
    <col min="14090" max="14090" width="13.85546875" style="34" customWidth="1"/>
    <col min="14091" max="14091" width="7.28515625" style="34" customWidth="1"/>
    <col min="14092" max="14092" width="13.85546875" style="34" customWidth="1"/>
    <col min="14093" max="14093" width="8" style="34" customWidth="1"/>
    <col min="14094" max="14094" width="14" style="34" customWidth="1"/>
    <col min="14095" max="14095" width="13.140625" style="34" bestFit="1" customWidth="1"/>
    <col min="14096" max="14336" width="11.42578125" style="34"/>
    <col min="14337" max="14337" width="4.140625" style="34" customWidth="1"/>
    <col min="14338" max="14338" width="9.85546875" style="34" customWidth="1"/>
    <col min="14339" max="14339" width="15.85546875" style="34" customWidth="1"/>
    <col min="14340" max="14340" width="13.28515625" style="34" bestFit="1" customWidth="1"/>
    <col min="14341" max="14341" width="4.28515625" style="34" customWidth="1"/>
    <col min="14342" max="14342" width="7.42578125" style="34" customWidth="1"/>
    <col min="14343" max="14343" width="11.140625" style="34" customWidth="1"/>
    <col min="14344" max="14344" width="14.7109375" style="34" customWidth="1"/>
    <col min="14345" max="14345" width="7.28515625" style="34" customWidth="1"/>
    <col min="14346" max="14346" width="13.85546875" style="34" customWidth="1"/>
    <col min="14347" max="14347" width="7.28515625" style="34" customWidth="1"/>
    <col min="14348" max="14348" width="13.85546875" style="34" customWidth="1"/>
    <col min="14349" max="14349" width="8" style="34" customWidth="1"/>
    <col min="14350" max="14350" width="14" style="34" customWidth="1"/>
    <col min="14351" max="14351" width="13.140625" style="34" bestFit="1" customWidth="1"/>
    <col min="14352" max="14592" width="11.42578125" style="34"/>
    <col min="14593" max="14593" width="4.140625" style="34" customWidth="1"/>
    <col min="14594" max="14594" width="9.85546875" style="34" customWidth="1"/>
    <col min="14595" max="14595" width="15.85546875" style="34" customWidth="1"/>
    <col min="14596" max="14596" width="13.28515625" style="34" bestFit="1" customWidth="1"/>
    <col min="14597" max="14597" width="4.28515625" style="34" customWidth="1"/>
    <col min="14598" max="14598" width="7.42578125" style="34" customWidth="1"/>
    <col min="14599" max="14599" width="11.140625" style="34" customWidth="1"/>
    <col min="14600" max="14600" width="14.7109375" style="34" customWidth="1"/>
    <col min="14601" max="14601" width="7.28515625" style="34" customWidth="1"/>
    <col min="14602" max="14602" width="13.85546875" style="34" customWidth="1"/>
    <col min="14603" max="14603" width="7.28515625" style="34" customWidth="1"/>
    <col min="14604" max="14604" width="13.85546875" style="34" customWidth="1"/>
    <col min="14605" max="14605" width="8" style="34" customWidth="1"/>
    <col min="14606" max="14606" width="14" style="34" customWidth="1"/>
    <col min="14607" max="14607" width="13.140625" style="34" bestFit="1" customWidth="1"/>
    <col min="14608" max="14848" width="11.42578125" style="34"/>
    <col min="14849" max="14849" width="4.140625" style="34" customWidth="1"/>
    <col min="14850" max="14850" width="9.85546875" style="34" customWidth="1"/>
    <col min="14851" max="14851" width="15.85546875" style="34" customWidth="1"/>
    <col min="14852" max="14852" width="13.28515625" style="34" bestFit="1" customWidth="1"/>
    <col min="14853" max="14853" width="4.28515625" style="34" customWidth="1"/>
    <col min="14854" max="14854" width="7.42578125" style="34" customWidth="1"/>
    <col min="14855" max="14855" width="11.140625" style="34" customWidth="1"/>
    <col min="14856" max="14856" width="14.7109375" style="34" customWidth="1"/>
    <col min="14857" max="14857" width="7.28515625" style="34" customWidth="1"/>
    <col min="14858" max="14858" width="13.85546875" style="34" customWidth="1"/>
    <col min="14859" max="14859" width="7.28515625" style="34" customWidth="1"/>
    <col min="14860" max="14860" width="13.85546875" style="34" customWidth="1"/>
    <col min="14861" max="14861" width="8" style="34" customWidth="1"/>
    <col min="14862" max="14862" width="14" style="34" customWidth="1"/>
    <col min="14863" max="14863" width="13.140625" style="34" bestFit="1" customWidth="1"/>
    <col min="14864" max="15104" width="11.42578125" style="34"/>
    <col min="15105" max="15105" width="4.140625" style="34" customWidth="1"/>
    <col min="15106" max="15106" width="9.85546875" style="34" customWidth="1"/>
    <col min="15107" max="15107" width="15.85546875" style="34" customWidth="1"/>
    <col min="15108" max="15108" width="13.28515625" style="34" bestFit="1" customWidth="1"/>
    <col min="15109" max="15109" width="4.28515625" style="34" customWidth="1"/>
    <col min="15110" max="15110" width="7.42578125" style="34" customWidth="1"/>
    <col min="15111" max="15111" width="11.140625" style="34" customWidth="1"/>
    <col min="15112" max="15112" width="14.7109375" style="34" customWidth="1"/>
    <col min="15113" max="15113" width="7.28515625" style="34" customWidth="1"/>
    <col min="15114" max="15114" width="13.85546875" style="34" customWidth="1"/>
    <col min="15115" max="15115" width="7.28515625" style="34" customWidth="1"/>
    <col min="15116" max="15116" width="13.85546875" style="34" customWidth="1"/>
    <col min="15117" max="15117" width="8" style="34" customWidth="1"/>
    <col min="15118" max="15118" width="14" style="34" customWidth="1"/>
    <col min="15119" max="15119" width="13.140625" style="34" bestFit="1" customWidth="1"/>
    <col min="15120" max="15360" width="11.42578125" style="34"/>
    <col min="15361" max="15361" width="4.140625" style="34" customWidth="1"/>
    <col min="15362" max="15362" width="9.85546875" style="34" customWidth="1"/>
    <col min="15363" max="15363" width="15.85546875" style="34" customWidth="1"/>
    <col min="15364" max="15364" width="13.28515625" style="34" bestFit="1" customWidth="1"/>
    <col min="15365" max="15365" width="4.28515625" style="34" customWidth="1"/>
    <col min="15366" max="15366" width="7.42578125" style="34" customWidth="1"/>
    <col min="15367" max="15367" width="11.140625" style="34" customWidth="1"/>
    <col min="15368" max="15368" width="14.7109375" style="34" customWidth="1"/>
    <col min="15369" max="15369" width="7.28515625" style="34" customWidth="1"/>
    <col min="15370" max="15370" width="13.85546875" style="34" customWidth="1"/>
    <col min="15371" max="15371" width="7.28515625" style="34" customWidth="1"/>
    <col min="15372" max="15372" width="13.85546875" style="34" customWidth="1"/>
    <col min="15373" max="15373" width="8" style="34" customWidth="1"/>
    <col min="15374" max="15374" width="14" style="34" customWidth="1"/>
    <col min="15375" max="15375" width="13.140625" style="34" bestFit="1" customWidth="1"/>
    <col min="15376" max="15616" width="11.42578125" style="34"/>
    <col min="15617" max="15617" width="4.140625" style="34" customWidth="1"/>
    <col min="15618" max="15618" width="9.85546875" style="34" customWidth="1"/>
    <col min="15619" max="15619" width="15.85546875" style="34" customWidth="1"/>
    <col min="15620" max="15620" width="13.28515625" style="34" bestFit="1" customWidth="1"/>
    <col min="15621" max="15621" width="4.28515625" style="34" customWidth="1"/>
    <col min="15622" max="15622" width="7.42578125" style="34" customWidth="1"/>
    <col min="15623" max="15623" width="11.140625" style="34" customWidth="1"/>
    <col min="15624" max="15624" width="14.7109375" style="34" customWidth="1"/>
    <col min="15625" max="15625" width="7.28515625" style="34" customWidth="1"/>
    <col min="15626" max="15626" width="13.85546875" style="34" customWidth="1"/>
    <col min="15627" max="15627" width="7.28515625" style="34" customWidth="1"/>
    <col min="15628" max="15628" width="13.85546875" style="34" customWidth="1"/>
    <col min="15629" max="15629" width="8" style="34" customWidth="1"/>
    <col min="15630" max="15630" width="14" style="34" customWidth="1"/>
    <col min="15631" max="15631" width="13.140625" style="34" bestFit="1" customWidth="1"/>
    <col min="15632" max="15872" width="11.42578125" style="34"/>
    <col min="15873" max="15873" width="4.140625" style="34" customWidth="1"/>
    <col min="15874" max="15874" width="9.85546875" style="34" customWidth="1"/>
    <col min="15875" max="15875" width="15.85546875" style="34" customWidth="1"/>
    <col min="15876" max="15876" width="13.28515625" style="34" bestFit="1" customWidth="1"/>
    <col min="15877" max="15877" width="4.28515625" style="34" customWidth="1"/>
    <col min="15878" max="15878" width="7.42578125" style="34" customWidth="1"/>
    <col min="15879" max="15879" width="11.140625" style="34" customWidth="1"/>
    <col min="15880" max="15880" width="14.7109375" style="34" customWidth="1"/>
    <col min="15881" max="15881" width="7.28515625" style="34" customWidth="1"/>
    <col min="15882" max="15882" width="13.85546875" style="34" customWidth="1"/>
    <col min="15883" max="15883" width="7.28515625" style="34" customWidth="1"/>
    <col min="15884" max="15884" width="13.85546875" style="34" customWidth="1"/>
    <col min="15885" max="15885" width="8" style="34" customWidth="1"/>
    <col min="15886" max="15886" width="14" style="34" customWidth="1"/>
    <col min="15887" max="15887" width="13.140625" style="34" bestFit="1" customWidth="1"/>
    <col min="15888" max="16128" width="11.42578125" style="34"/>
    <col min="16129" max="16129" width="4.140625" style="34" customWidth="1"/>
    <col min="16130" max="16130" width="9.85546875" style="34" customWidth="1"/>
    <col min="16131" max="16131" width="15.85546875" style="34" customWidth="1"/>
    <col min="16132" max="16132" width="13.28515625" style="34" bestFit="1" customWidth="1"/>
    <col min="16133" max="16133" width="4.28515625" style="34" customWidth="1"/>
    <col min="16134" max="16134" width="7.42578125" style="34" customWidth="1"/>
    <col min="16135" max="16135" width="11.140625" style="34" customWidth="1"/>
    <col min="16136" max="16136" width="14.7109375" style="34" customWidth="1"/>
    <col min="16137" max="16137" width="7.28515625" style="34" customWidth="1"/>
    <col min="16138" max="16138" width="13.85546875" style="34" customWidth="1"/>
    <col min="16139" max="16139" width="7.28515625" style="34" customWidth="1"/>
    <col min="16140" max="16140" width="13.85546875" style="34" customWidth="1"/>
    <col min="16141" max="16141" width="8" style="34" customWidth="1"/>
    <col min="16142" max="16142" width="14" style="34" customWidth="1"/>
    <col min="16143" max="16143" width="13.140625" style="34" bestFit="1" customWidth="1"/>
    <col min="16144" max="16384" width="11.42578125" style="34"/>
  </cols>
  <sheetData>
    <row r="1" spans="1:16" ht="12" customHeight="1" x14ac:dyDescent="0.3">
      <c r="A1" s="32"/>
      <c r="B1" s="33"/>
      <c r="C1" s="126" t="s">
        <v>7</v>
      </c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8"/>
    </row>
    <row r="2" spans="1:16" ht="12.75" customHeight="1" x14ac:dyDescent="0.3">
      <c r="A2" s="35"/>
      <c r="B2" s="36"/>
      <c r="C2" s="37" t="s">
        <v>8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3"/>
    </row>
    <row r="3" spans="1:16" ht="12.75" customHeight="1" x14ac:dyDescent="0.3">
      <c r="A3" s="35"/>
      <c r="B3" s="36"/>
      <c r="C3" s="129" t="s">
        <v>45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1"/>
    </row>
    <row r="4" spans="1:16" ht="24.75" customHeight="1" x14ac:dyDescent="0.3">
      <c r="A4" s="39"/>
      <c r="B4" s="40"/>
      <c r="C4" s="132" t="s">
        <v>46</v>
      </c>
      <c r="D4" s="132"/>
      <c r="E4" s="132"/>
      <c r="F4" s="133" t="s">
        <v>47</v>
      </c>
      <c r="G4" s="134"/>
      <c r="H4" s="135"/>
      <c r="I4" s="133" t="s">
        <v>48</v>
      </c>
      <c r="J4" s="134"/>
      <c r="K4" s="134"/>
      <c r="L4" s="132" t="s">
        <v>49</v>
      </c>
      <c r="M4" s="132"/>
      <c r="N4" s="132"/>
    </row>
    <row r="5" spans="1:16" x14ac:dyDescent="0.3">
      <c r="A5" s="136" t="s">
        <v>77</v>
      </c>
      <c r="B5" s="137"/>
      <c r="C5" s="137"/>
      <c r="D5" s="137"/>
      <c r="E5" s="137"/>
      <c r="F5" s="137"/>
      <c r="G5" s="137"/>
      <c r="H5" s="138"/>
      <c r="I5" s="41" t="s">
        <v>50</v>
      </c>
      <c r="J5" s="42"/>
      <c r="K5" s="157" t="s">
        <v>82</v>
      </c>
      <c r="L5" s="157"/>
      <c r="M5" s="157"/>
      <c r="N5" s="158"/>
    </row>
    <row r="6" spans="1:16" x14ac:dyDescent="0.3">
      <c r="A6" s="139"/>
      <c r="B6" s="140"/>
      <c r="C6" s="140"/>
      <c r="D6" s="140"/>
      <c r="E6" s="140"/>
      <c r="F6" s="140"/>
      <c r="G6" s="140"/>
      <c r="H6" s="141"/>
      <c r="I6" s="43" t="s">
        <v>51</v>
      </c>
      <c r="J6" s="42"/>
      <c r="K6" s="145" t="s">
        <v>78</v>
      </c>
      <c r="L6" s="145"/>
      <c r="M6" s="145"/>
      <c r="N6" s="146"/>
    </row>
    <row r="7" spans="1:16" ht="51.75" customHeight="1" x14ac:dyDescent="0.3">
      <c r="A7" s="142"/>
      <c r="B7" s="143"/>
      <c r="C7" s="143"/>
      <c r="D7" s="143"/>
      <c r="E7" s="143"/>
      <c r="F7" s="143"/>
      <c r="G7" s="143"/>
      <c r="H7" s="144"/>
      <c r="I7" s="43" t="s">
        <v>52</v>
      </c>
      <c r="J7" s="42"/>
      <c r="K7" s="159" t="s">
        <v>79</v>
      </c>
      <c r="L7" s="159"/>
      <c r="M7" s="159"/>
      <c r="N7" s="160"/>
    </row>
    <row r="8" spans="1:16" x14ac:dyDescent="0.3">
      <c r="A8" s="43" t="s">
        <v>53</v>
      </c>
      <c r="B8" s="42"/>
      <c r="C8" s="161" t="s">
        <v>80</v>
      </c>
      <c r="D8" s="161"/>
      <c r="E8" s="161"/>
      <c r="F8" s="161"/>
      <c r="G8" s="161"/>
      <c r="H8" s="162"/>
      <c r="I8" s="45" t="s">
        <v>54</v>
      </c>
      <c r="J8" s="38"/>
      <c r="K8" s="147" t="s">
        <v>83</v>
      </c>
      <c r="L8" s="147"/>
      <c r="M8" s="147"/>
      <c r="N8" s="148"/>
    </row>
    <row r="9" spans="1:16" ht="32.25" customHeight="1" x14ac:dyDescent="0.3">
      <c r="A9" s="46" t="s">
        <v>55</v>
      </c>
      <c r="B9" s="47"/>
      <c r="C9" s="163" t="s">
        <v>81</v>
      </c>
      <c r="D9" s="163"/>
      <c r="E9" s="163"/>
      <c r="F9" s="163"/>
      <c r="G9" s="163"/>
      <c r="H9" s="164"/>
      <c r="I9" s="39"/>
      <c r="J9" s="48"/>
      <c r="K9" s="149"/>
      <c r="L9" s="149"/>
      <c r="M9" s="149"/>
      <c r="N9" s="150"/>
    </row>
    <row r="10" spans="1:16" x14ac:dyDescent="0.3">
      <c r="A10" s="49" t="s">
        <v>56</v>
      </c>
      <c r="B10" s="35"/>
      <c r="C10" s="50" t="s">
        <v>57</v>
      </c>
      <c r="D10" s="51"/>
      <c r="E10" s="151" t="s">
        <v>58</v>
      </c>
      <c r="F10" s="152"/>
      <c r="G10" s="152"/>
      <c r="H10" s="153"/>
      <c r="I10" s="154" t="s">
        <v>59</v>
      </c>
      <c r="J10" s="155"/>
      <c r="K10" s="154" t="s">
        <v>60</v>
      </c>
      <c r="L10" s="155"/>
      <c r="M10" s="156" t="s">
        <v>61</v>
      </c>
      <c r="N10" s="156"/>
    </row>
    <row r="11" spans="1:16" x14ac:dyDescent="0.3">
      <c r="A11" s="52"/>
      <c r="B11" s="52"/>
      <c r="C11" s="53"/>
      <c r="D11" s="54"/>
      <c r="E11" s="55" t="s">
        <v>62</v>
      </c>
      <c r="F11" s="56" t="s">
        <v>63</v>
      </c>
      <c r="G11" s="56" t="s">
        <v>64</v>
      </c>
      <c r="H11" s="56" t="s">
        <v>65</v>
      </c>
      <c r="I11" s="56" t="s">
        <v>63</v>
      </c>
      <c r="J11" s="56" t="s">
        <v>65</v>
      </c>
      <c r="K11" s="56" t="s">
        <v>63</v>
      </c>
      <c r="L11" s="56" t="s">
        <v>65</v>
      </c>
      <c r="M11" s="56" t="s">
        <v>63</v>
      </c>
      <c r="N11" s="56" t="s">
        <v>65</v>
      </c>
    </row>
    <row r="12" spans="1:16" ht="18.75" customHeight="1" x14ac:dyDescent="0.3">
      <c r="A12" s="57">
        <v>1</v>
      </c>
      <c r="B12" s="168" t="str">
        <f>+Presup!B9</f>
        <v>Replanteo general (área menor 1000m2).</v>
      </c>
      <c r="C12" s="169"/>
      <c r="D12" s="170"/>
      <c r="E12" s="17" t="s">
        <v>38</v>
      </c>
      <c r="F12" s="1">
        <v>7510</v>
      </c>
      <c r="G12" s="24">
        <v>946</v>
      </c>
      <c r="H12" s="58">
        <f>+G12*F12</f>
        <v>7104460</v>
      </c>
      <c r="I12" s="1">
        <v>2949</v>
      </c>
      <c r="J12" s="59">
        <f>+I12*G12</f>
        <v>2789754</v>
      </c>
      <c r="K12" s="1">
        <v>2949</v>
      </c>
      <c r="L12" s="59">
        <f>+K12*G12</f>
        <v>2789754</v>
      </c>
      <c r="M12" s="1">
        <v>2949</v>
      </c>
      <c r="N12" s="60">
        <f>+M12*G12</f>
        <v>2789754</v>
      </c>
      <c r="P12" s="61"/>
    </row>
    <row r="13" spans="1:16" ht="30.75" customHeight="1" x14ac:dyDescent="0.3">
      <c r="A13" s="57">
        <v>1.1000000000000001</v>
      </c>
      <c r="B13" s="168" t="str">
        <f>+Presup!B10</f>
        <v>Pañete exterior allanado  proporción de la mezcla 1:4  espesor 1.5 cm</v>
      </c>
      <c r="C13" s="169"/>
      <c r="D13" s="170"/>
      <c r="E13" s="17" t="s">
        <v>38</v>
      </c>
      <c r="F13" s="1">
        <v>555</v>
      </c>
      <c r="G13" s="1">
        <v>18428</v>
      </c>
      <c r="H13" s="58">
        <f t="shared" ref="H13:H15" si="0">+G13*F13</f>
        <v>10227540</v>
      </c>
      <c r="I13" s="1">
        <v>649</v>
      </c>
      <c r="J13" s="59">
        <f t="shared" ref="J13:J15" si="1">+I13*G13</f>
        <v>11959772</v>
      </c>
      <c r="K13" s="1">
        <v>649</v>
      </c>
      <c r="L13" s="59">
        <f t="shared" ref="L13:L15" si="2">+K13*G13</f>
        <v>11959772</v>
      </c>
      <c r="M13" s="1">
        <v>649</v>
      </c>
      <c r="N13" s="60">
        <f t="shared" ref="N13:N15" si="3">+M13*G13</f>
        <v>11959772</v>
      </c>
      <c r="P13" s="61"/>
    </row>
    <row r="14" spans="1:16" ht="34.5" customHeight="1" x14ac:dyDescent="0.3">
      <c r="A14" s="57">
        <v>1.2</v>
      </c>
      <c r="B14" s="168" t="str">
        <f>+Presup!B11</f>
        <v>Pintura vinilo tipo 1  interiores y exteriores 3 manos</v>
      </c>
      <c r="C14" s="169"/>
      <c r="D14" s="170"/>
      <c r="E14" s="17" t="s">
        <v>38</v>
      </c>
      <c r="F14" s="1">
        <f>370*5</f>
        <v>1850</v>
      </c>
      <c r="G14" s="1">
        <v>9382</v>
      </c>
      <c r="H14" s="58">
        <f t="shared" si="0"/>
        <v>17356700</v>
      </c>
      <c r="I14" s="1">
        <v>2100</v>
      </c>
      <c r="J14" s="59">
        <f t="shared" si="1"/>
        <v>19702200</v>
      </c>
      <c r="K14" s="1">
        <v>2100</v>
      </c>
      <c r="L14" s="59">
        <f t="shared" si="2"/>
        <v>19702200</v>
      </c>
      <c r="M14" s="1">
        <v>2100</v>
      </c>
      <c r="N14" s="60">
        <f t="shared" si="3"/>
        <v>19702200</v>
      </c>
      <c r="P14" s="61"/>
    </row>
    <row r="15" spans="1:16" ht="74.25" customHeight="1" x14ac:dyDescent="0.3">
      <c r="A15" s="57">
        <v>1.3</v>
      </c>
      <c r="B15" s="168" t="str">
        <f>+Presup!B12</f>
        <v>Cerramiento de protección e impacto en tubo pesado estructural 3" @ 3mts, marco en angulo de 2 1/2" *3/16, refuerzo en angulo de 1 1/2"*3/16 y malla eslabonada cal 10.5, H= 3.0 m pintado con anticorrosivo y pintura esmalte.</v>
      </c>
      <c r="C15" s="169"/>
      <c r="D15" s="170"/>
      <c r="E15" s="17" t="s">
        <v>43</v>
      </c>
      <c r="F15" s="30">
        <v>84.760509940366049</v>
      </c>
      <c r="G15" s="1">
        <v>341523</v>
      </c>
      <c r="H15" s="58">
        <f t="shared" si="0"/>
        <v>28947663.636363633</v>
      </c>
      <c r="I15" s="30">
        <v>0</v>
      </c>
      <c r="J15" s="59">
        <f t="shared" si="1"/>
        <v>0</v>
      </c>
      <c r="K15" s="30">
        <v>0</v>
      </c>
      <c r="L15" s="59">
        <f t="shared" si="2"/>
        <v>0</v>
      </c>
      <c r="M15" s="30">
        <v>0</v>
      </c>
      <c r="N15" s="60">
        <f t="shared" si="3"/>
        <v>0</v>
      </c>
      <c r="P15" s="61"/>
    </row>
    <row r="16" spans="1:16" ht="18.75" customHeight="1" x14ac:dyDescent="0.3">
      <c r="A16" s="105">
        <v>2</v>
      </c>
      <c r="B16" s="171" t="s">
        <v>84</v>
      </c>
      <c r="C16" s="172"/>
      <c r="D16" s="173"/>
      <c r="E16" s="106"/>
      <c r="F16" s="107"/>
      <c r="G16" s="107"/>
      <c r="H16" s="108"/>
      <c r="I16" s="109"/>
      <c r="J16" s="109"/>
      <c r="K16" s="109"/>
      <c r="L16" s="109"/>
      <c r="M16" s="109"/>
      <c r="N16" s="109"/>
      <c r="P16" s="61"/>
    </row>
    <row r="17" spans="1:16" ht="35.25" customHeight="1" x14ac:dyDescent="0.3">
      <c r="A17" s="96"/>
      <c r="B17" s="174" t="s">
        <v>94</v>
      </c>
      <c r="C17" s="174"/>
      <c r="D17" s="174"/>
      <c r="E17" s="96" t="s">
        <v>93</v>
      </c>
      <c r="F17" s="97"/>
      <c r="G17" s="97">
        <v>400000</v>
      </c>
      <c r="H17" s="98"/>
      <c r="I17" s="99">
        <v>6</v>
      </c>
      <c r="J17" s="99">
        <f>+I17*G17</f>
        <v>2400000</v>
      </c>
      <c r="K17" s="99">
        <v>6</v>
      </c>
      <c r="L17" s="59">
        <f>+K17*G17</f>
        <v>2400000</v>
      </c>
      <c r="M17" s="99">
        <v>6</v>
      </c>
      <c r="N17" s="99">
        <f>+M17*G17</f>
        <v>2400000</v>
      </c>
      <c r="P17" s="61"/>
    </row>
    <row r="18" spans="1:16" ht="35.25" customHeight="1" x14ac:dyDescent="0.3">
      <c r="A18" s="96"/>
      <c r="B18" s="175" t="s">
        <v>96</v>
      </c>
      <c r="C18" s="176"/>
      <c r="D18" s="177"/>
      <c r="E18" s="96" t="s">
        <v>95</v>
      </c>
      <c r="F18" s="97"/>
      <c r="G18" s="99">
        <v>3500000</v>
      </c>
      <c r="H18" s="98"/>
      <c r="I18" s="99">
        <v>1</v>
      </c>
      <c r="J18" s="99">
        <v>3500000</v>
      </c>
      <c r="K18" s="99">
        <v>1</v>
      </c>
      <c r="L18" s="59">
        <f t="shared" ref="L18:L20" si="4">+K18*G18</f>
        <v>3500000</v>
      </c>
      <c r="M18" s="99">
        <v>1</v>
      </c>
      <c r="N18" s="99">
        <f t="shared" ref="N18:N20" si="5">+M18*G18</f>
        <v>3500000</v>
      </c>
      <c r="P18" s="61"/>
    </row>
    <row r="19" spans="1:16" ht="60.75" customHeight="1" x14ac:dyDescent="0.3">
      <c r="A19" s="96"/>
      <c r="B19" s="174" t="s">
        <v>92</v>
      </c>
      <c r="C19" s="174"/>
      <c r="D19" s="174"/>
      <c r="E19" s="96"/>
      <c r="F19" s="97"/>
      <c r="G19" s="97">
        <v>18621.717575757604</v>
      </c>
      <c r="H19" s="98"/>
      <c r="I19" s="99">
        <v>150</v>
      </c>
      <c r="J19" s="99">
        <f>+I19*G19</f>
        <v>2793257.6363636404</v>
      </c>
      <c r="K19" s="99">
        <v>150</v>
      </c>
      <c r="L19" s="59">
        <f t="shared" si="4"/>
        <v>2793257.6363636404</v>
      </c>
      <c r="M19" s="99">
        <v>150</v>
      </c>
      <c r="N19" s="99">
        <f t="shared" si="5"/>
        <v>2793257.6363636404</v>
      </c>
      <c r="P19" s="61"/>
    </row>
    <row r="20" spans="1:16" ht="105.75" customHeight="1" x14ac:dyDescent="0.3">
      <c r="A20" s="57">
        <v>2.1</v>
      </c>
      <c r="B20" s="165" t="s">
        <v>86</v>
      </c>
      <c r="C20" s="166"/>
      <c r="D20" s="167"/>
      <c r="E20" s="100" t="s">
        <v>43</v>
      </c>
      <c r="G20" s="101">
        <v>341523</v>
      </c>
      <c r="H20" s="102"/>
      <c r="I20" s="103">
        <v>60</v>
      </c>
      <c r="J20" s="104">
        <f>+I20*G20</f>
        <v>20491380</v>
      </c>
      <c r="K20" s="103">
        <v>60</v>
      </c>
      <c r="L20" s="59">
        <f t="shared" si="4"/>
        <v>20491380</v>
      </c>
      <c r="M20" s="103">
        <v>60</v>
      </c>
      <c r="N20" s="99">
        <f t="shared" si="5"/>
        <v>20491380</v>
      </c>
      <c r="O20" s="62"/>
      <c r="P20" s="61"/>
    </row>
    <row r="21" spans="1:16" ht="3.75" customHeight="1" x14ac:dyDescent="0.3">
      <c r="A21" s="63"/>
      <c r="B21" s="64"/>
      <c r="C21" s="64"/>
      <c r="D21" s="95"/>
      <c r="E21" s="44"/>
      <c r="F21" s="65"/>
      <c r="G21" s="65"/>
      <c r="H21" s="65"/>
      <c r="I21" s="65">
        <v>60</v>
      </c>
      <c r="J21" s="65"/>
      <c r="K21" s="65"/>
      <c r="L21" s="65"/>
      <c r="M21" s="65"/>
      <c r="N21" s="66"/>
      <c r="P21" s="61"/>
    </row>
    <row r="22" spans="1:16" ht="13.5" customHeight="1" x14ac:dyDescent="0.3">
      <c r="D22" s="67"/>
      <c r="E22" s="68" t="s">
        <v>66</v>
      </c>
      <c r="F22" s="69"/>
      <c r="G22" s="70"/>
      <c r="H22" s="71">
        <f>SUM(H12:H21)</f>
        <v>63636363.636363633</v>
      </c>
      <c r="I22" s="71"/>
      <c r="J22" s="71">
        <f>+J12+J13+J14++J15+J17+J18+J19+J20</f>
        <v>63636363.63636364</v>
      </c>
      <c r="K22" s="71"/>
      <c r="L22" s="71">
        <f>SUM(L12:L21)</f>
        <v>63636363.63636364</v>
      </c>
      <c r="M22" s="71"/>
      <c r="N22" s="72">
        <f>SUM(N12:N21)</f>
        <v>63636363.63636364</v>
      </c>
      <c r="P22" s="61"/>
    </row>
    <row r="23" spans="1:16" ht="13.5" customHeight="1" x14ac:dyDescent="0.3">
      <c r="D23" s="67"/>
      <c r="E23" s="68" t="s">
        <v>85</v>
      </c>
      <c r="F23" s="73">
        <v>0.1</v>
      </c>
      <c r="G23" s="70"/>
      <c r="H23" s="71">
        <f>+H22*F23</f>
        <v>6363636.3636363633</v>
      </c>
      <c r="I23" s="71"/>
      <c r="J23" s="71">
        <f>+J22*F23</f>
        <v>6363636.3636363642</v>
      </c>
      <c r="K23" s="71"/>
      <c r="L23" s="71">
        <f>+L22*F23</f>
        <v>6363636.3636363642</v>
      </c>
      <c r="M23" s="71"/>
      <c r="N23" s="72">
        <f>+N22*F23</f>
        <v>6363636.3636363642</v>
      </c>
      <c r="P23" s="61"/>
    </row>
    <row r="24" spans="1:16" ht="13.5" customHeight="1" x14ac:dyDescent="0.3">
      <c r="D24" s="67"/>
      <c r="E24" s="68"/>
      <c r="F24" s="74"/>
      <c r="G24" s="70"/>
      <c r="H24" s="71"/>
      <c r="I24" s="71"/>
      <c r="J24" s="71"/>
      <c r="K24" s="71"/>
      <c r="L24" s="71"/>
      <c r="M24" s="71"/>
      <c r="N24" s="72"/>
      <c r="P24" s="61"/>
    </row>
    <row r="25" spans="1:16" ht="13.5" customHeight="1" x14ac:dyDescent="0.3">
      <c r="D25" s="67"/>
      <c r="E25" s="68"/>
      <c r="F25" s="74"/>
      <c r="G25" s="70"/>
      <c r="H25" s="71"/>
      <c r="I25" s="71"/>
      <c r="J25" s="71"/>
      <c r="K25" s="71"/>
      <c r="L25" s="71"/>
      <c r="M25" s="71"/>
      <c r="N25" s="72"/>
      <c r="P25" s="61"/>
    </row>
    <row r="26" spans="1:16" ht="13.5" customHeight="1" x14ac:dyDescent="0.3">
      <c r="D26" s="67"/>
      <c r="E26" s="68" t="s">
        <v>67</v>
      </c>
      <c r="F26" s="69"/>
      <c r="G26" s="70"/>
      <c r="H26" s="75">
        <f>SUM(H22:H25)</f>
        <v>70000000</v>
      </c>
      <c r="I26" s="75"/>
      <c r="J26" s="75">
        <f>SUM(J22:J25)</f>
        <v>70000000</v>
      </c>
      <c r="K26" s="75"/>
      <c r="L26" s="75">
        <f>SUM(L22:L25)</f>
        <v>70000000</v>
      </c>
      <c r="M26" s="75"/>
      <c r="N26" s="76">
        <f>SUM(N22:N25)</f>
        <v>70000000</v>
      </c>
      <c r="P26" s="61"/>
    </row>
    <row r="27" spans="1:16" ht="4.5" customHeight="1" x14ac:dyDescent="0.3"/>
    <row r="28" spans="1:16" x14ac:dyDescent="0.3">
      <c r="C28" s="77" t="s">
        <v>68</v>
      </c>
      <c r="D28" s="78">
        <f>+H26</f>
        <v>70000000</v>
      </c>
      <c r="J28" s="61"/>
      <c r="L28" s="79"/>
      <c r="N28" s="80"/>
    </row>
    <row r="29" spans="1:16" x14ac:dyDescent="0.3">
      <c r="C29" s="77" t="s">
        <v>69</v>
      </c>
      <c r="D29" s="78">
        <f>+D28*50%</f>
        <v>35000000</v>
      </c>
      <c r="N29" s="80"/>
    </row>
    <row r="30" spans="1:16" x14ac:dyDescent="0.3">
      <c r="C30" s="77" t="s">
        <v>70</v>
      </c>
      <c r="D30" s="78">
        <f>+L26</f>
        <v>70000000</v>
      </c>
      <c r="L30" s="81"/>
    </row>
    <row r="31" spans="1:16" x14ac:dyDescent="0.3">
      <c r="C31" s="82" t="s">
        <v>71</v>
      </c>
      <c r="D31" s="78">
        <f>+D29</f>
        <v>35000000</v>
      </c>
      <c r="I31" s="83"/>
      <c r="J31" s="84"/>
      <c r="L31" s="81"/>
    </row>
    <row r="32" spans="1:16" x14ac:dyDescent="0.3">
      <c r="C32" s="77" t="s">
        <v>72</v>
      </c>
      <c r="D32" s="85">
        <f>+D31</f>
        <v>35000000</v>
      </c>
      <c r="G32" s="86" t="s">
        <v>73</v>
      </c>
      <c r="H32" s="87" t="s">
        <v>91</v>
      </c>
      <c r="J32" s="88"/>
    </row>
    <row r="33" spans="1:14" x14ac:dyDescent="0.3">
      <c r="C33" s="77" t="s">
        <v>74</v>
      </c>
      <c r="D33" s="89">
        <v>0</v>
      </c>
      <c r="G33" s="86"/>
      <c r="H33" s="87"/>
    </row>
    <row r="34" spans="1:14" x14ac:dyDescent="0.3">
      <c r="C34" s="77" t="s">
        <v>75</v>
      </c>
      <c r="D34" s="90">
        <v>0</v>
      </c>
      <c r="G34" s="86"/>
      <c r="H34" s="87"/>
    </row>
    <row r="35" spans="1:14" ht="4.5" customHeight="1" x14ac:dyDescent="0.3">
      <c r="C35" s="77"/>
      <c r="D35" s="90"/>
      <c r="G35" s="86"/>
      <c r="H35" s="87"/>
    </row>
    <row r="36" spans="1:14" ht="4.5" customHeight="1" x14ac:dyDescent="0.3">
      <c r="C36" s="77"/>
      <c r="D36" s="90"/>
      <c r="G36" s="86"/>
      <c r="H36" s="87"/>
    </row>
    <row r="37" spans="1:14" ht="4.5" customHeight="1" x14ac:dyDescent="0.3">
      <c r="C37" s="77"/>
      <c r="D37" s="90"/>
      <c r="G37" s="86"/>
      <c r="H37" s="87"/>
    </row>
    <row r="38" spans="1:14" ht="4.5" customHeight="1" x14ac:dyDescent="0.3">
      <c r="C38" s="77"/>
      <c r="D38" s="90"/>
      <c r="G38" s="86"/>
      <c r="H38" s="87"/>
    </row>
    <row r="39" spans="1:14" ht="6" customHeight="1" x14ac:dyDescent="0.3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</row>
    <row r="40" spans="1:14" ht="35.25" customHeight="1" x14ac:dyDescent="0.3">
      <c r="A40" s="34" t="s">
        <v>87</v>
      </c>
      <c r="B40" s="64"/>
      <c r="C40" s="64"/>
      <c r="D40" s="64"/>
      <c r="I40" s="92"/>
      <c r="L40" s="34" t="s">
        <v>89</v>
      </c>
    </row>
    <row r="41" spans="1:14" ht="16.5" customHeight="1" x14ac:dyDescent="0.3">
      <c r="A41" s="34" t="s">
        <v>88</v>
      </c>
      <c r="B41" s="64"/>
      <c r="C41" s="64"/>
      <c r="D41" s="64"/>
      <c r="I41" s="92"/>
      <c r="L41" s="34" t="s">
        <v>90</v>
      </c>
    </row>
    <row r="42" spans="1:14" x14ac:dyDescent="0.3">
      <c r="A42" s="34" t="s">
        <v>76</v>
      </c>
      <c r="B42" s="64"/>
      <c r="D42" s="64"/>
    </row>
    <row r="43" spans="1:14" x14ac:dyDescent="0.3">
      <c r="B43" s="64"/>
      <c r="D43" s="64"/>
    </row>
    <row r="44" spans="1:14" x14ac:dyDescent="0.3">
      <c r="B44" s="64"/>
      <c r="C44" s="64"/>
      <c r="D44" s="64"/>
    </row>
    <row r="45" spans="1:14" x14ac:dyDescent="0.3">
      <c r="L45" s="93"/>
    </row>
    <row r="46" spans="1:14" ht="1.5" customHeight="1" x14ac:dyDescent="0.3">
      <c r="L46" s="93"/>
    </row>
    <row r="47" spans="1:14" x14ac:dyDescent="0.3">
      <c r="D47" s="81"/>
    </row>
    <row r="48" spans="1:14" x14ac:dyDescent="0.3">
      <c r="D48" s="81"/>
    </row>
    <row r="49" spans="4:4" x14ac:dyDescent="0.3">
      <c r="D49" s="81"/>
    </row>
    <row r="50" spans="4:4" x14ac:dyDescent="0.3">
      <c r="D50" s="94"/>
    </row>
    <row r="51" spans="4:4" x14ac:dyDescent="0.3">
      <c r="D51" s="81"/>
    </row>
    <row r="52" spans="4:4" x14ac:dyDescent="0.3">
      <c r="D52" s="81"/>
    </row>
  </sheetData>
  <mergeCells count="27">
    <mergeCell ref="B20:D20"/>
    <mergeCell ref="B12:D12"/>
    <mergeCell ref="B13:D13"/>
    <mergeCell ref="B14:D14"/>
    <mergeCell ref="B15:D15"/>
    <mergeCell ref="B16:D16"/>
    <mergeCell ref="B19:D19"/>
    <mergeCell ref="B17:D17"/>
    <mergeCell ref="B18:D18"/>
    <mergeCell ref="A5:H7"/>
    <mergeCell ref="K6:N6"/>
    <mergeCell ref="K8:N8"/>
    <mergeCell ref="K9:N9"/>
    <mergeCell ref="E10:H10"/>
    <mergeCell ref="I10:J10"/>
    <mergeCell ref="K10:L10"/>
    <mergeCell ref="M10:N10"/>
    <mergeCell ref="K5:N5"/>
    <mergeCell ref="K7:N7"/>
    <mergeCell ref="C8:H8"/>
    <mergeCell ref="C9:H9"/>
    <mergeCell ref="C1:N1"/>
    <mergeCell ref="C3:N3"/>
    <mergeCell ref="C4:E4"/>
    <mergeCell ref="F4:H4"/>
    <mergeCell ref="I4:K4"/>
    <mergeCell ref="L4:N4"/>
  </mergeCells>
  <printOptions horizontalCentered="1"/>
  <pageMargins left="0.35433070866141736" right="0.39370078740157483" top="0.43307086614173229" bottom="0.35433070866141736" header="0.11811023622047245" footer="0.15748031496062992"/>
  <pageSetup paperSize="5" scale="88" orientation="landscape" r:id="rId1"/>
  <headerFooter alignWithMargins="0"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"/>
  <sheetViews>
    <sheetView workbookViewId="0">
      <selection sqref="A1:O22"/>
    </sheetView>
  </sheetViews>
  <sheetFormatPr baseColWidth="10" defaultRowHeight="15" x14ac:dyDescent="0.25"/>
  <sheetData>
    <row r="1" spans="1:15" x14ac:dyDescent="0.25">
      <c r="A1" s="207"/>
      <c r="B1" s="207"/>
      <c r="C1" s="207"/>
      <c r="D1" s="209" t="s">
        <v>7</v>
      </c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</row>
    <row r="2" spans="1:15" ht="15.75" x14ac:dyDescent="0.3">
      <c r="A2" s="207"/>
      <c r="B2" s="207"/>
      <c r="C2" s="208"/>
      <c r="D2" s="210" t="s">
        <v>8</v>
      </c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2"/>
    </row>
    <row r="3" spans="1:15" x14ac:dyDescent="0.25">
      <c r="A3" s="207"/>
      <c r="B3" s="207"/>
      <c r="C3" s="208"/>
      <c r="D3" s="213" t="s">
        <v>18</v>
      </c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5"/>
    </row>
    <row r="4" spans="1:15" x14ac:dyDescent="0.25">
      <c r="A4" s="207"/>
      <c r="B4" s="207"/>
      <c r="C4" s="207"/>
      <c r="D4" s="216" t="s">
        <v>19</v>
      </c>
      <c r="E4" s="216"/>
      <c r="F4" s="216"/>
      <c r="G4" s="216" t="s">
        <v>16</v>
      </c>
      <c r="H4" s="216"/>
      <c r="I4" s="216"/>
      <c r="J4" s="216" t="s">
        <v>9</v>
      </c>
      <c r="K4" s="216"/>
      <c r="L4" s="216"/>
      <c r="M4" s="218" t="s">
        <v>20</v>
      </c>
      <c r="N4" s="218"/>
      <c r="O4" s="218"/>
    </row>
    <row r="5" spans="1:15" x14ac:dyDescent="0.25">
      <c r="A5" s="207"/>
      <c r="B5" s="207"/>
      <c r="C5" s="207"/>
      <c r="D5" s="217"/>
      <c r="E5" s="217"/>
      <c r="F5" s="217"/>
      <c r="G5" s="217"/>
      <c r="H5" s="217"/>
      <c r="I5" s="217"/>
      <c r="J5" s="217"/>
      <c r="K5" s="217"/>
      <c r="L5" s="217"/>
      <c r="M5" s="219"/>
      <c r="N5" s="219"/>
      <c r="O5" s="219"/>
    </row>
    <row r="6" spans="1:15" ht="16.5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 ht="16.5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16.5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 ht="16.5" x14ac:dyDescent="0.3">
      <c r="A9" s="22"/>
      <c r="B9" s="22"/>
      <c r="C9" s="3"/>
      <c r="D9" s="3"/>
      <c r="E9" s="3"/>
      <c r="F9" s="3" t="s">
        <v>21</v>
      </c>
      <c r="G9" s="3"/>
      <c r="H9" s="22"/>
      <c r="I9" s="22"/>
      <c r="J9" s="22"/>
      <c r="K9" s="22"/>
      <c r="L9" s="22"/>
      <c r="M9" s="22"/>
      <c r="N9" s="22"/>
      <c r="O9" s="22"/>
    </row>
    <row r="10" spans="1:15" ht="16.5" x14ac:dyDescent="0.3">
      <c r="A10" s="22"/>
      <c r="B10" s="22"/>
      <c r="C10" s="23"/>
      <c r="D10" s="23"/>
      <c r="E10" s="23"/>
      <c r="F10" s="23"/>
      <c r="G10" s="23"/>
      <c r="H10" s="22"/>
      <c r="I10" s="22"/>
      <c r="J10" s="22"/>
      <c r="K10" s="22"/>
      <c r="L10" s="22"/>
      <c r="M10" s="22"/>
      <c r="N10" s="22"/>
      <c r="O10" s="22"/>
    </row>
    <row r="11" spans="1:15" x14ac:dyDescent="0.25">
      <c r="A11" s="206" t="s">
        <v>22</v>
      </c>
      <c r="B11" s="206"/>
      <c r="C11" s="206" t="s">
        <v>23</v>
      </c>
      <c r="D11" s="206"/>
      <c r="E11" s="206"/>
      <c r="F11" s="206"/>
      <c r="G11" s="206"/>
      <c r="H11" s="206"/>
      <c r="I11" s="206"/>
      <c r="J11" s="206" t="s">
        <v>24</v>
      </c>
      <c r="K11" s="206"/>
      <c r="L11" s="206"/>
      <c r="M11" s="206" t="s">
        <v>25</v>
      </c>
      <c r="N11" s="206"/>
      <c r="O11" s="206"/>
    </row>
    <row r="12" spans="1:15" x14ac:dyDescent="0.25">
      <c r="A12" s="206"/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</row>
    <row r="13" spans="1:15" x14ac:dyDescent="0.25">
      <c r="A13" s="203">
        <v>1</v>
      </c>
      <c r="B13" s="203"/>
      <c r="C13" s="204" t="s">
        <v>26</v>
      </c>
      <c r="D13" s="204"/>
      <c r="E13" s="204"/>
      <c r="F13" s="204"/>
      <c r="G13" s="204"/>
      <c r="H13" s="204"/>
      <c r="I13" s="204"/>
      <c r="J13" s="205" t="s">
        <v>27</v>
      </c>
      <c r="K13" s="205"/>
      <c r="L13" s="205"/>
      <c r="M13" s="205" t="s">
        <v>28</v>
      </c>
      <c r="N13" s="205"/>
      <c r="O13" s="205"/>
    </row>
    <row r="14" spans="1:15" x14ac:dyDescent="0.25">
      <c r="A14" s="203"/>
      <c r="B14" s="203"/>
      <c r="C14" s="204"/>
      <c r="D14" s="204"/>
      <c r="E14" s="204"/>
      <c r="F14" s="204"/>
      <c r="G14" s="204"/>
      <c r="H14" s="204"/>
      <c r="I14" s="204"/>
      <c r="J14" s="205"/>
      <c r="K14" s="205"/>
      <c r="L14" s="205"/>
      <c r="M14" s="205"/>
      <c r="N14" s="205"/>
      <c r="O14" s="205"/>
    </row>
    <row r="15" spans="1:15" x14ac:dyDescent="0.25">
      <c r="A15" s="190"/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</row>
    <row r="16" spans="1:15" x14ac:dyDescent="0.25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</row>
    <row r="17" spans="1:15" ht="16.5" x14ac:dyDescent="0.3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6.5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6.5" x14ac:dyDescent="0.3">
      <c r="A19" s="22"/>
      <c r="B19" s="191" t="s">
        <v>29</v>
      </c>
      <c r="C19" s="192"/>
      <c r="D19" s="192"/>
      <c r="E19" s="193"/>
      <c r="F19" s="197" t="s">
        <v>30</v>
      </c>
      <c r="G19" s="198"/>
      <c r="H19" s="198"/>
      <c r="I19" s="199"/>
      <c r="J19" s="197" t="s">
        <v>31</v>
      </c>
      <c r="K19" s="198"/>
      <c r="L19" s="198"/>
      <c r="M19" s="199"/>
      <c r="N19" s="22"/>
      <c r="O19" s="22"/>
    </row>
    <row r="20" spans="1:15" ht="16.5" x14ac:dyDescent="0.3">
      <c r="A20" s="22"/>
      <c r="B20" s="194"/>
      <c r="C20" s="195"/>
      <c r="D20" s="195"/>
      <c r="E20" s="196"/>
      <c r="F20" s="200"/>
      <c r="G20" s="201"/>
      <c r="H20" s="201"/>
      <c r="I20" s="202"/>
      <c r="J20" s="200"/>
      <c r="K20" s="201"/>
      <c r="L20" s="201"/>
      <c r="M20" s="202"/>
      <c r="N20" s="22"/>
      <c r="O20" s="22"/>
    </row>
    <row r="21" spans="1:15" ht="16.5" x14ac:dyDescent="0.3">
      <c r="A21" s="22"/>
      <c r="B21" s="178" t="s">
        <v>32</v>
      </c>
      <c r="C21" s="179"/>
      <c r="D21" s="179"/>
      <c r="E21" s="180"/>
      <c r="F21" s="184" t="s">
        <v>33</v>
      </c>
      <c r="G21" s="185"/>
      <c r="H21" s="185"/>
      <c r="I21" s="186"/>
      <c r="J21" s="184" t="s">
        <v>34</v>
      </c>
      <c r="K21" s="185"/>
      <c r="L21" s="185"/>
      <c r="M21" s="186"/>
      <c r="N21" s="22"/>
      <c r="O21" s="22"/>
    </row>
    <row r="22" spans="1:15" ht="16.5" x14ac:dyDescent="0.3">
      <c r="A22" s="22"/>
      <c r="B22" s="181"/>
      <c r="C22" s="182"/>
      <c r="D22" s="182"/>
      <c r="E22" s="183"/>
      <c r="F22" s="187"/>
      <c r="G22" s="188"/>
      <c r="H22" s="188"/>
      <c r="I22" s="189"/>
      <c r="J22" s="187"/>
      <c r="K22" s="188"/>
      <c r="L22" s="188"/>
      <c r="M22" s="189"/>
      <c r="N22" s="22"/>
      <c r="O22" s="22"/>
    </row>
  </sheetData>
  <mergeCells count="34">
    <mergeCell ref="A1:C5"/>
    <mergeCell ref="D1:O1"/>
    <mergeCell ref="D2:O2"/>
    <mergeCell ref="D3:O3"/>
    <mergeCell ref="D4:F5"/>
    <mergeCell ref="G4:I5"/>
    <mergeCell ref="J4:L5"/>
    <mergeCell ref="M4:O5"/>
    <mergeCell ref="A11:B12"/>
    <mergeCell ref="C11:I12"/>
    <mergeCell ref="J11:L12"/>
    <mergeCell ref="M11:O12"/>
    <mergeCell ref="A13:B13"/>
    <mergeCell ref="C13:I13"/>
    <mergeCell ref="J13:L13"/>
    <mergeCell ref="M13:O13"/>
    <mergeCell ref="A14:B14"/>
    <mergeCell ref="C14:I14"/>
    <mergeCell ref="J14:L14"/>
    <mergeCell ref="M14:O14"/>
    <mergeCell ref="A15:B15"/>
    <mergeCell ref="C15:I15"/>
    <mergeCell ref="J15:L15"/>
    <mergeCell ref="M15:O15"/>
    <mergeCell ref="B21:E22"/>
    <mergeCell ref="F21:I22"/>
    <mergeCell ref="J21:M22"/>
    <mergeCell ref="A16:B16"/>
    <mergeCell ref="C16:I16"/>
    <mergeCell ref="J16:L16"/>
    <mergeCell ref="M16:O16"/>
    <mergeCell ref="B19:E20"/>
    <mergeCell ref="F19:I20"/>
    <mergeCell ref="J19:M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Presup</vt:lpstr>
      <vt:lpstr>ACTA FINAL</vt:lpstr>
      <vt:lpstr>Hoja1</vt:lpstr>
      <vt:lpstr>Presup!Área_de_impresión</vt:lpstr>
      <vt:lpstr>'ACTA FINAL'!Títulos_a_imprimir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2022-03-30T11:03:49Z</dcterms:modified>
</cp:coreProperties>
</file>