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https://gha2-my.sharepoint.com/personal/bdiaz_gha_com_co/Documents/GHA TODO/RESPONSABILIDAD DE SUSTANCIACIÓN/CONTESTACIONES/ZULEMA SMITH GOMEZ/REFORMA/"/>
    </mc:Choice>
  </mc:AlternateContent>
  <xr:revisionPtr revIDLastSave="4" documentId="8_{3EE16061-711A-FA4F-AEA6-22AA34A81710}" xr6:coauthVersionLast="47" xr6:coauthVersionMax="47" xr10:uidLastSave="{5FF71C38-A740-5744-90C5-2F2E8457D87D}"/>
  <bookViews>
    <workbookView xWindow="0" yWindow="0" windowWidth="28800" windowHeight="18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l="1"/>
  <c r="B39" i="8" s="1"/>
  <c r="B10" i="9" l="1"/>
  <c r="B2" i="9" l="1"/>
  <c r="B8" i="9" l="1"/>
  <c r="B7" i="9"/>
  <c r="B6" i="9"/>
  <c r="B5" i="9"/>
  <c r="B4" i="9"/>
  <c r="B3" i="9"/>
  <c r="B8" i="8"/>
  <c r="B7" i="8"/>
  <c r="B5" i="8"/>
  <c r="B4" i="8"/>
  <c r="B3" i="8"/>
  <c r="B8" i="7"/>
  <c r="B4" i="7" l="1"/>
  <c r="B5" i="7"/>
  <c r="B6" i="7"/>
  <c r="B7" i="7"/>
  <c r="B3" i="7"/>
  <c r="B11" i="9" l="1"/>
</calcChain>
</file>

<file path=xl/sharedStrings.xml><?xml version="1.0" encoding="utf-8"?>
<sst xmlns="http://schemas.openxmlformats.org/spreadsheetml/2006/main" count="237" uniqueCount="186">
  <si>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</si>
  <si>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</si>
  <si>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</si>
  <si>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</si>
  <si>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</si>
  <si>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</si>
  <si>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</si>
  <si>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</si>
  <si>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</si>
  <si>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</si>
  <si>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</si>
  <si>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</si>
  <si>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</si>
  <si>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</si>
  <si>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</si>
  <si>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</si>
  <si>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</si>
  <si>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</si>
  <si>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</si>
  <si>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</si>
  <si>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</si>
  <si>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</si>
  <si>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</si>
  <si>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</si>
  <si>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</si>
  <si>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</si>
  <si>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</si>
  <si>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</si>
  <si>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</si>
  <si>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</si>
  <si>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</si>
  <si>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</si>
  <si>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</si>
  <si>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</si>
  <si>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</si>
  <si>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</si>
  <si>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</si>
  <si>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</si>
  <si>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</si>
  <si>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</si>
  <si>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</si>
  <si>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</si>
  <si>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</si>
  <si>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</si>
  <si>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</si>
  <si>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</si>
  <si>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</si>
  <si>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</si>
  <si>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</si>
  <si>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</si>
  <si>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</si>
  <si>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</si>
  <si>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</si>
  <si>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</si>
  <si>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</si>
  <si>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</si>
  <si>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</si>
  <si>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</si>
  <si>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</si>
  <si>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</si>
  <si>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</si>
  <si>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</si>
  <si>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</si>
  <si>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</si>
  <si>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</si>
  <si>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</si>
  <si>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</si>
  <si>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</si>
  <si>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</si>
  <si>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</si>
  <si>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</si>
  <si>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</si>
  <si>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</si>
  <si>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</si>
  <si>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</si>
  <si>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</si>
  <si>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</si>
  <si>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</si>
  <si>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</si>
  <si>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</si>
  <si>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</si>
  <si>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</si>
  <si>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</si>
  <si>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</si>
  <si>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</si>
  <si>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</si>
  <si>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</si>
  <si>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</si>
  <si>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</si>
  <si>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</si>
  <si>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</si>
  <si>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</si>
  <si>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</si>
  <si>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</si>
  <si>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</si>
  <si>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</si>
  <si>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</si>
  <si>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</si>
  <si>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</si>
  <si>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</si>
  <si>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</si>
  <si>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</si>
  <si>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</si>
  <si>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</si>
  <si>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</si>
  <si>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</si>
  <si>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</si>
  <si>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</si>
  <si>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</si>
  <si>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</si>
  <si>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</si>
  <si>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</si>
  <si>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</si>
  <si>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</si>
  <si>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</si>
  <si>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</si>
  <si>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</si>
  <si>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</si>
  <si>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</si>
  <si>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</si>
  <si>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</si>
  <si>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</si>
  <si>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</si>
  <si>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</si>
  <si>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</si>
  <si>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</si>
  <si>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</si>
  <si>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</si>
  <si>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</si>
  <si>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</si>
  <si>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</si>
  <si>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</si>
  <si>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</si>
  <si>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</si>
  <si>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</si>
  <si>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</si>
  <si>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</si>
  <si>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</si>
  <si>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</si>
  <si>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</si>
  <si>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</si>
  <si>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</si>
  <si>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</si>
  <si>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</si>
  <si>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</si>
  <si>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</si>
  <si>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</si>
  <si>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</si>
  <si>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</si>
  <si>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</si>
  <si>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</si>
  <si>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</si>
  <si>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</si>
  <si>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</si>
  <si>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</si>
  <si>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</si>
  <si>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</si>
  <si>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17380311200220220080900</t>
  </si>
  <si>
    <t>JUZGADO PRIMERO CIVIL DEL CIRCUITO DE LA DORADA CALDAS</t>
  </si>
  <si>
    <t>JOSÉ ALFREDO MOGOLLÓN TELLO
MARTHA INÉS SAAVEDRA TELLO
ALLIANZ SEGUROS SA</t>
  </si>
  <si>
    <t>KATHERINE RESTREPO GÓMEZ (VÍCTIMA) (17/09/20002)
ZULEMA SMITH GOMEZ MACIAS (MADRE DE LAS VÍCTIMAS)
JOSE MARCOS RESTREPO BARRIENTES (PADRE DE LAS VÍCTIMAS)</t>
  </si>
  <si>
    <t>MICHEL RESTREPO GÓMEZ (FALLECIDA)
KATHERINE RESTREPO GÓMEZ (LESIONADA)</t>
  </si>
  <si>
    <t>1007474114 DE KATHERINE RESTREPO GÓMEZ (LESIONADA)
1007247657 DE MICHEL RESTREPO GÓMEZ (FALLECIDA)</t>
  </si>
  <si>
    <t>Vereda el llano, finca la arenera del municipio de Victoria, Caldas</t>
  </si>
  <si>
    <t>3227227683 VÍCTIMA
3122986369 APODERADA</t>
  </si>
  <si>
    <t>zulemasmith2417@gmail.com</t>
  </si>
  <si>
    <t>SOLTERAS</t>
  </si>
  <si>
    <t>17 DE SEPTIEMBRE DE 2002 - KATHERINE RESTREPO GÓMEZ (LESIONADA)
04 DE SEPTIEMBRE DE 2000 - MICHEL RESTREPO GÓMEZ (FALLECIDA)</t>
  </si>
  <si>
    <t xml:space="preserve">20 AÑOS - KATHERIN RESTREPO GÓMEZ (LESIONADA)
17 AÑOS- MICHEL RESTREPO GÓMEZ (FALLECIDA)
</t>
  </si>
  <si>
    <t>05 DE ENERO DE 2018</t>
  </si>
  <si>
    <t>SIN PROFESION</t>
  </si>
  <si>
    <t>TRES</t>
  </si>
  <si>
    <t>27 DE OCTUBRE DE 2022</t>
  </si>
  <si>
    <t>21 DE NOVIEMBRE DE 2022</t>
  </si>
  <si>
    <t>1. El día 05 de enero de 2018 tuvo lugar un accidente de tránsito, en el cual se encuentra involucrado el vehículo de placas HFO998, asegurado con Allianz Seguros SA y la motocicleta ITJ16C
2. Las menores Katherine Restrepo y Michell Restrepo se encontraban transitando en la motocicleta de placas ITJ-16C, e indican ser colisionadas por el vehiculo asegurado. 
3. Del accidente en mención resultó herida Katherine Restrepo y fallecida Michell Restrepo, por lo que sus padres y la lesionada reclaman el reconocimiento de perjuicios materiales e inmateriales, debido a que atribuyen la responsabilidad al señor Alfredo Mogollón, conductor del vehículo asegurado, por cuanto en su declaración para el informe de campo manifestó perder el control, por lo que giró y colisionó a las menores, asimismo se evidencia en el croquis lo dicho de forma previa.</t>
  </si>
  <si>
    <t>MARTHA INÉS SAAVEDRA TELLO</t>
  </si>
  <si>
    <t>HFO998</t>
  </si>
  <si>
    <t>19 DE DICIEMBRE DE 2022</t>
  </si>
  <si>
    <t>PÓLIZA NO. 021978456 / 0</t>
  </si>
  <si>
    <t>66865707- APJ31758</t>
  </si>
  <si>
    <t>Daño a la vida en relación</t>
  </si>
  <si>
    <t>13 DE OCTUBRE DE 2023</t>
  </si>
  <si>
    <t>30 DE OCTUBRE DE 2023</t>
  </si>
  <si>
    <r>
      <t xml:space="preserve">En el presente caso como liquidación objetiva de las pretensiones se estima un moto total de $245.890.000, discriminado así:
</t>
    </r>
    <r>
      <rPr>
        <b/>
        <sz val="11"/>
        <color theme="1"/>
        <rFont val="Calibri"/>
        <family val="2"/>
        <scheme val="minor"/>
      </rPr>
      <t>1. Por concepto de daño moral</t>
    </r>
    <r>
      <rPr>
        <sz val="11"/>
        <color theme="1"/>
        <rFont val="Calibri"/>
        <family val="2"/>
        <scheme val="minor"/>
      </rPr>
      <t xml:space="preserve"> se reconocerá la suma de $219.600.000 conforme a los siguientes parámetros:
A. Daño moral por la muerte de Michel Restrepo: Se tendrá en cuenta la suma de $150.000.000 por concepto de daño moral, discriminados de la siguiente manera: (i) Al señor José Restrepo, padre de la víctima fallecida, se le reconocerá la suma de $60.000.000 por el fallecimiento de la menor Michel Smith Restrepo (ii) A la señora Zulema Smith Gómez, madre de la víctima, la suma de $60.000.000 por el fallecimiento de la menor Michel Smith Restrepo. (iii) A la señora Katherine Restrepo, hermana de la víctima, la suma de $30.000.000 por el fallecimiento de la menor Michel Smith Restrepo.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$30.000.000. Por lo que, para los señores José Restrepo y Zulema Smith Gómez la suma de $60.000.000 para cada uno y la suma de $30.000.000 para Katherine Restrepo por la muerte de Michell Smith Restrepo.
B. Daño moral por las lesiones de Katherine Restrepo:  Se tendrá en cuenta la suma de $69.600.000 por concepto de daño moral por las lesiones de Katherine Restrepo, discriminados de la siguiente manera:  (i) Al señor José Restrepo, padre de la víctima, la suma de $23.200.000 por las lesiones de Katherine Restrepo. (ii) A la señora Zulema Smith Gómez, madre de la víctima, la suma de $23.200.000 por las lesiones de Katherine Restrepo. (iii) A Katherine Restrepo Gómez, víctima directa, la suma de $23.200.000. Para el cálculo de los anteriores valores, se tuvieron en cuenta los criterios jurisprudenciales fijados por la Corte Suprema de Justicia en Sentencia del  23/05/2018, MP: Aroldo Wilson Quiroz, Rad: 11001-31-03-028-2003-00833-0, en donde se estableció que en los casos más graves como lo son las lesiones permanentes únicamente se le podrá reconocer la suma de $60.000.000. Por lo que para los señores José Restrepo,  Zulema Smith Gómez y Katherine Restrepo se reconocerán 20SMLMV, es decir la suma de $23.200.000, lo anterior atendiendo a que, en el caso en concreto Katherine Restrepo tiene una pérdida de capacidad laboral de 16.29% y no es un caso de lesiones permanentes.
</t>
    </r>
    <r>
      <rPr>
        <b/>
        <sz val="11"/>
        <color theme="1"/>
        <rFont val="Calibri (Cuerpo)"/>
      </rPr>
      <t xml:space="preserve">
2. Daño a la vida en relación: </t>
    </r>
    <r>
      <rPr>
        <sz val="11"/>
        <color theme="1"/>
        <rFont val="Calibri"/>
        <family val="2"/>
        <scheme val="minor"/>
      </rPr>
      <t xml:space="preserve">Se tendrá en cuenta la suma de $23.200.000 para la señora Katherine Restrepo Gómez, como víctima directa del accidente. Al respecto debe tenerse en consideración que aunque no existen criterios objetivos aplicables de manera mecánica a los casos en los que se deba reparar este daño, para este caso, se reconocerá la suma de $23.200.000, que corresponde a 20SMLMV, lo anterior atendiendo a que en el caso en concreto Katherine Restrepo tiene una pérdida de capacidad laboral de 16.29%.
</t>
    </r>
    <r>
      <rPr>
        <b/>
        <sz val="11"/>
        <color theme="1"/>
        <rFont val="Calibri"/>
        <family val="2"/>
        <scheme val="minor"/>
      </rPr>
      <t>3. Daño emergente:</t>
    </r>
    <r>
      <rPr>
        <sz val="11"/>
        <color theme="1"/>
        <rFont val="Calibri"/>
        <family val="2"/>
        <scheme val="minor"/>
      </rPr>
      <t xml:space="preserve"> Se reconocerá la suma de $3.090.000 debido a que se allegó la certificación del valor comercial de la motocicleta en la que transitaban las víctimas. Aunado a ello, mediante informe de campo se declaró la pérdida total de la motocicleta cuyo propietario era el señor José Marcos Restrepo. 
</t>
    </r>
    <r>
      <rPr>
        <b/>
        <sz val="11"/>
        <color theme="1"/>
        <rFont val="Calibri (Cuerpo)"/>
      </rPr>
      <t>Deducible:</t>
    </r>
    <r>
      <rPr>
        <sz val="11"/>
        <color theme="1"/>
        <rFont val="Calibri"/>
        <family val="2"/>
        <scheme val="minor"/>
      </rPr>
      <t xml:space="preserve"> No se establece en la póliza.</t>
    </r>
  </si>
  <si>
    <t>La contingencia se califica como PROBABLE toda vez que, el contrato de seguro presta cobertura material y temporal y se encuentra acreditada la responsabilidad del asegurado en la ocurrencia del accidente de tránsito.
Lo primero que debe tomarse en consideración es que la póliza No. 021978456 / 0 cuyo tomador y asegurado es la señora Martha Inés Saavedra Tello presta cobertura material y temporal de conformidad con los hechos y pretensiones expuestos en el libelo de la demanda. Frente a la cobertura temporal, debe decirse que el accidente de tránsito ocurrido el día 05 de enero de 2018 se encuentra dentro de la vigencia de la Póliza de Seguro, pues su periodo inicial se encuentra comprendido entre el día 19 de septiembre de 2016 hasta el día 30 de septiembre de 2017 y su renovación desde el día 01 de octubre de 2017 hasta el día 30 de septiembre de 2018. Aunado a ello presta cobertura material, por cuanto ampara la responsabilidad extracontractual, pretensión que se le endilga al asegurado. 
Frente a la responsabilidad del asegurado, deberá tenerse en cuenta que, si bien en el Informe Policial de Accidente de Tránsito no se codificó ninguna hipótesis probable del accidente y en el Informe de Campo y del Accidente de Tránsito elaborado por la Alcaldía Victoria de Caldas y la Policía Judicial unicamente se analiza la mecánica del accidente, más no se realiza una imputación de responsabilidad en cabeza del asegurado, lo cierto es que el Dictamen Pericial de Reconstrucción del Accidente elaborado por CESVI y remitido por la Compañía confirma que, la zona de impacto fue dentro del carril donde transitaba la motocicleta, por lo que, quien invadió el carril fue el conductor del vehículo asegurado, en consecuencia, con el documento no se podrán controvertir las manifestaciones de la demandante y los resultados de los informes aportados.
Lo anterior, sin perjuicio del carácter contingente del proceso.</t>
  </si>
  <si>
    <t>EXCEPCIONES DE FONDO FRENTE A LA INEXISTENTE RESPONSABILIDAD DERIVADA DEL ACCIDENTE DE TRÁNSITO.
1. EXIMENTE DE LA RESPONSABILIDAD DE LOS DEMANDADOS POR CONFIGURARSE UN HECHO EXCLUSIVO DE LA VÍCTIMA.
2. INEXISTENCIA DE RESPONSABILIDAD A CARGO DE LOS DEMANDADOS POR LA FALTA DE ACREDITACIÓN DEL NEXO CAUSAL
3. REDUCCIÓN DE LA EVENTUAL INDEMNIZACIÓN COMO CONSECUENCIA DE LA DE LA CONDUCTA DE LA MENOR MICHEL SMITH RESTREPO EN LA PRODUCCIÓN DEL DAÑO
4. CONCURRENCIA DE ACTIVIDADES PELIGROSAS
5. IMPROCEDENCIA DEL RECONOCIMIENTO Y FALTA DE PRUEBA DEL DAÑO EMERGENTE
6. LOS PERJUICIOS MORALES SOLICITADOS DESCONOCEN LOS LÍMITES JURISPRUDENCIALES ESTABLECIDOS POR EL MÁXIMO ÓRGANO DE LA JURISDICCIÓN ORIDINARIA.
7. IMPROCEDENCIA DEL RECONOCIMIENTO Y TASACIÓN EXORBITANTE DEL DAÑO A LA VIDA EN RELACIÓN
8. GENÉRICA O INNOMINADA
EXCEPCIONES DE FONDO FRENTE AL CONTRATO DE SEGURO
1. INEXISTENCIA DE OBLIGACIÓN DE INDEMNIZAR A CARGO DE ALLIANZ SEGUROS POR INCUMPLIMIENTO DE LAS CARGAS DEL ARTÍCULO 1077 DEL CÓDIGO DE COMERCIO.
2. PRESCRIPCIÓN
3. RIESGOS EXPRESAMENTE EXCLUIDOS EN LA PÓLIZA DE SEGURO NO. 021978456 / 0
4. SUJECIÓN A LAS CONDICIONES PARTICULARES Y GENERALES DEL CONTRATO DE SEGURO EN LA QUE SE IDENTIFICA LA PÓLIZA, EL CLAUSULADO Y LOS AMPAROS
5. EN CUALQUIER CASO, DE NINGUNA FORMA SE PODRÁ EXCEDER EL LÍMITE DEL VALOR ASEGURADO
6. DISPONIBILIDAD DEL VALOR ASEGURADO
7. AUSENCIA DE SOLIDARIDAD DEL CONTRATO DE SEGURO CELEBRADO CON ALLIANZ SEGUROS SA
8. GENÉRICA O INNOMINADA
EXCEPCIONES DE FONDO FRENTE AL LLAMAMIENTO 
1. INEXISTENCIA DE OBLIGACIÓN DE INDEMNIZAR A CARGO DE ALLIANZ SEGUROS POR INCUMPLIMIENTO DE LAS CARGAS DEL ARTÍCULO 1077 DEL CÓDIGO DE COMERCIO.
2. PRESCRIPCIÓN
3. RIESGOS EXPRESAMENTE EXCLUIDOS EN LA PÓLIZA DE SEGURO NO. 021978456 / 0
4. SUJECIÓN A LAS CONDICIONES PARTICULARES Y GENERALES DEL CONTRATO DE SEGURO EN LA QUE SE IDENTIFICA LA PÓLIZA, EL CLAUSULADO Y LOS AMPAROS
5.EN CUALQUIER CASO, DE NINGUNA FORMA SE PODRÁ EXCEDER EL LÍMITE DEL VALOR ASEGURADO
6. DISPONIBILIDAD DEL VALOR ASEGURADO
7.AUSENCIA DE SOLIDARIDAD DEL CONTRATO DE SEGURO CELEBRADO CON ALLIANZ SEGUROS SA
8.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</si>
</sst>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quot;$&quot;#,##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11"/>
      <color theme="1"/>
      <name val="Calibri (Cuerpo)"/>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7" fillId="0" borderId="1" xfId="3" applyBorder="1" applyAlignment="1">
      <alignment horizontal="left" vertical="top" wrapText="1"/>
    </xf>
    <xf numFmtId="14" fontId="0" fillId="0" borderId="1" xfId="0" applyNumberFormat="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14" fontId="0" fillId="0" borderId="1" xfId="0" applyNumberFormat="1" applyBorder="1" applyAlignment="1">
      <alignment horizontal="left" vertical="top"/>
    </xf>
    <xf numFmtId="3" fontId="0" fillId="0" borderId="1" xfId="0" applyNumberFormat="1" applyBorder="1" applyAlignment="1">
      <alignment horizontal="left"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5" fontId="0" fillId="0" borderId="1" xfId="1" applyNumberFormat="1" applyFont="1" applyBorder="1" applyAlignment="1">
      <alignment horizontal="left"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ulemasmith2417@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2" zoomScale="145" zoomScaleNormal="145" workbookViewId="0">
      <selection activeCell="B19" sqref="B19:C19"/>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57" t="s">
        <v>157</v>
      </c>
      <c r="C2" s="58"/>
    </row>
    <row r="3" spans="1:3" ht="16" x14ac:dyDescent="0.2">
      <c r="A3" s="5" t="s">
        <v>2</v>
      </c>
      <c r="B3" s="54" t="s">
        <v>158</v>
      </c>
      <c r="C3" s="55"/>
    </row>
    <row r="4" spans="1:3" ht="50" customHeight="1" x14ac:dyDescent="0.2">
      <c r="A4" s="5" t="s">
        <v>3</v>
      </c>
      <c r="B4" s="59" t="s">
        <v>159</v>
      </c>
      <c r="C4" s="55"/>
    </row>
    <row r="5" spans="1:3" ht="50" customHeight="1" x14ac:dyDescent="0.2">
      <c r="A5" s="5" t="s">
        <v>4</v>
      </c>
      <c r="B5" s="59" t="s">
        <v>160</v>
      </c>
      <c r="C5" s="55"/>
    </row>
    <row r="6" spans="1:3" ht="16" x14ac:dyDescent="0.2">
      <c r="A6" s="5" t="s">
        <v>5</v>
      </c>
      <c r="B6" s="49" t="s">
        <v>6</v>
      </c>
      <c r="C6" s="49"/>
    </row>
    <row r="7" spans="1:3" ht="16" x14ac:dyDescent="0.2">
      <c r="A7" s="27" t="s">
        <v>7</v>
      </c>
      <c r="B7" s="54" t="s">
        <v>8</v>
      </c>
      <c r="C7" s="55"/>
    </row>
    <row r="8" spans="1:3" ht="34" customHeight="1" x14ac:dyDescent="0.2">
      <c r="A8" s="28" t="s">
        <v>9</v>
      </c>
      <c r="B8" s="50" t="s">
        <v>161</v>
      </c>
      <c r="C8" s="49"/>
    </row>
    <row r="9" spans="1:3" ht="32" customHeight="1" x14ac:dyDescent="0.2">
      <c r="A9" s="28" t="s">
        <v>10</v>
      </c>
      <c r="B9" s="50" t="s">
        <v>162</v>
      </c>
      <c r="C9" s="49"/>
    </row>
    <row r="10" spans="1:3" ht="16" x14ac:dyDescent="0.2">
      <c r="A10" s="28" t="s">
        <v>11</v>
      </c>
      <c r="B10" s="50" t="s">
        <v>163</v>
      </c>
      <c r="C10" s="50"/>
    </row>
    <row r="11" spans="1:3" ht="30" customHeight="1" x14ac:dyDescent="0.2">
      <c r="A11" s="29" t="s">
        <v>12</v>
      </c>
      <c r="B11" s="45" t="s">
        <v>164</v>
      </c>
      <c r="C11" s="45"/>
    </row>
    <row r="12" spans="1:3" ht="30" customHeight="1" x14ac:dyDescent="0.2">
      <c r="A12" s="5" t="s">
        <v>13</v>
      </c>
      <c r="B12" s="47" t="s">
        <v>165</v>
      </c>
      <c r="C12" s="45"/>
    </row>
    <row r="13" spans="1:3" ht="16" x14ac:dyDescent="0.2">
      <c r="A13" s="5" t="s">
        <v>14</v>
      </c>
      <c r="B13" s="46" t="s">
        <v>166</v>
      </c>
      <c r="C13" s="46"/>
    </row>
    <row r="14" spans="1:3" ht="32" customHeight="1" x14ac:dyDescent="0.2">
      <c r="A14" s="5" t="s">
        <v>15</v>
      </c>
      <c r="B14" s="48" t="s">
        <v>167</v>
      </c>
      <c r="C14" s="49"/>
    </row>
    <row r="15" spans="1:3" ht="36" customHeight="1" x14ac:dyDescent="0.2">
      <c r="A15" s="5" t="s">
        <v>16</v>
      </c>
      <c r="B15" s="50" t="s">
        <v>168</v>
      </c>
      <c r="C15" s="49"/>
    </row>
    <row r="16" spans="1:3" ht="16" x14ac:dyDescent="0.2">
      <c r="A16" s="5" t="s">
        <v>17</v>
      </c>
      <c r="B16" s="45" t="s">
        <v>169</v>
      </c>
      <c r="C16" s="45"/>
    </row>
    <row r="17" spans="1:3" ht="15" customHeight="1" x14ac:dyDescent="0.2">
      <c r="A17" s="5" t="s">
        <v>18</v>
      </c>
      <c r="B17" s="50" t="s">
        <v>132</v>
      </c>
      <c r="C17" s="50"/>
    </row>
    <row r="18" spans="1:3" ht="16" x14ac:dyDescent="0.2">
      <c r="A18" s="5" t="s">
        <v>19</v>
      </c>
      <c r="B18" s="45" t="s">
        <v>170</v>
      </c>
      <c r="C18" s="45"/>
    </row>
    <row r="19" spans="1:3" ht="18.75" customHeight="1" x14ac:dyDescent="0.2">
      <c r="A19" s="5" t="s">
        <v>20</v>
      </c>
      <c r="B19" s="56">
        <v>781242</v>
      </c>
      <c r="C19" s="56"/>
    </row>
    <row r="20" spans="1:3" ht="16" x14ac:dyDescent="0.2">
      <c r="A20" s="5" t="s">
        <v>21</v>
      </c>
      <c r="B20" s="46" t="s">
        <v>171</v>
      </c>
      <c r="C20" s="46"/>
    </row>
    <row r="21" spans="1:3" ht="17.25" customHeight="1" x14ac:dyDescent="0.2">
      <c r="A21" s="5" t="s">
        <v>22</v>
      </c>
      <c r="B21" s="50" t="s">
        <v>138</v>
      </c>
      <c r="C21" s="50"/>
    </row>
    <row r="22" spans="1:3" ht="16" x14ac:dyDescent="0.2">
      <c r="A22" s="28" t="s">
        <v>23</v>
      </c>
      <c r="B22" s="45" t="s">
        <v>169</v>
      </c>
      <c r="C22" s="45"/>
    </row>
    <row r="23" spans="1:3" ht="16" x14ac:dyDescent="0.2">
      <c r="A23" s="28" t="s">
        <v>24</v>
      </c>
      <c r="B23" s="45" t="s">
        <v>172</v>
      </c>
      <c r="C23" s="45"/>
    </row>
    <row r="24" spans="1:3" ht="16" x14ac:dyDescent="0.2">
      <c r="A24" s="28" t="s">
        <v>25</v>
      </c>
      <c r="B24" s="45" t="s">
        <v>173</v>
      </c>
      <c r="C24" s="45"/>
    </row>
    <row r="25" spans="1:3" x14ac:dyDescent="0.2">
      <c r="A25" s="60" t="s">
        <v>26</v>
      </c>
      <c r="B25" s="45" t="s">
        <v>174</v>
      </c>
      <c r="C25" s="46"/>
    </row>
    <row r="26" spans="1:3" x14ac:dyDescent="0.2">
      <c r="A26" s="60"/>
      <c r="B26" s="46"/>
      <c r="C26" s="46"/>
    </row>
    <row r="27" spans="1:3" ht="100.5" customHeight="1" x14ac:dyDescent="0.2">
      <c r="A27" s="60"/>
      <c r="B27" s="46"/>
      <c r="C27" s="46"/>
    </row>
    <row r="28" spans="1:3" ht="16" x14ac:dyDescent="0.2">
      <c r="A28" s="28" t="s">
        <v>27</v>
      </c>
      <c r="B28" s="46" t="s">
        <v>175</v>
      </c>
      <c r="C28" s="46"/>
    </row>
    <row r="29" spans="1:3" ht="16" x14ac:dyDescent="0.2">
      <c r="A29" s="28" t="s">
        <v>28</v>
      </c>
      <c r="B29" s="52">
        <v>28428824</v>
      </c>
      <c r="C29" s="46"/>
    </row>
    <row r="30" spans="1:3" ht="16" x14ac:dyDescent="0.2">
      <c r="A30" s="28" t="s">
        <v>29</v>
      </c>
      <c r="B30" s="46" t="s">
        <v>176</v>
      </c>
      <c r="C30" s="46"/>
    </row>
    <row r="31" spans="1:3" ht="16" x14ac:dyDescent="0.2">
      <c r="A31" s="28" t="s">
        <v>30</v>
      </c>
      <c r="B31" s="46" t="s">
        <v>178</v>
      </c>
      <c r="C31" s="46"/>
    </row>
    <row r="32" spans="1:3" ht="16" x14ac:dyDescent="0.2">
      <c r="A32" s="28" t="s">
        <v>31</v>
      </c>
      <c r="B32" s="44" t="s">
        <v>177</v>
      </c>
      <c r="C32" s="44"/>
    </row>
    <row r="33" spans="1:3" ht="16" x14ac:dyDescent="0.2">
      <c r="A33" s="5" t="s">
        <v>32</v>
      </c>
      <c r="B33" s="51" t="s">
        <v>181</v>
      </c>
      <c r="C33" s="51"/>
    </row>
    <row r="34" spans="1:3" ht="48" x14ac:dyDescent="0.2">
      <c r="A34" s="5" t="s">
        <v>33</v>
      </c>
      <c r="B34" s="46" t="s">
        <v>182</v>
      </c>
      <c r="C34" s="46"/>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25:C27"/>
    <mergeCell ref="B24:C24"/>
    <mergeCell ref="B23:C23"/>
    <mergeCell ref="B22:C22"/>
    <mergeCell ref="B11:C11"/>
    <mergeCell ref="B12:C12"/>
    <mergeCell ref="B13:C13"/>
    <mergeCell ref="B14:C14"/>
    <mergeCell ref="B21:C21"/>
    <mergeCell ref="B15:C15"/>
    <mergeCell ref="B16:C16"/>
  </mergeCells>
  <hyperlinks>
    <hyperlink ref="B12" r:id="rId1" xr:uid="{317EC36B-39C3-6B47-91AB-ACCE7DA6E85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1" t="s">
        <v>34</v>
      </c>
      <c r="B1" s="61"/>
      <c r="C1" s="61"/>
    </row>
    <row r="2" spans="1:3" ht="15.75" customHeight="1" x14ac:dyDescent="0.2">
      <c r="A2" s="20" t="s">
        <v>35</v>
      </c>
      <c r="B2" s="62" t="s">
        <v>36</v>
      </c>
      <c r="C2" s="63"/>
    </row>
    <row r="3" spans="1:3" s="2" customFormat="1" ht="16" x14ac:dyDescent="0.2">
      <c r="A3" s="5" t="s">
        <v>1</v>
      </c>
      <c r="B3" s="49" t="str">
        <f>'AUTOS  NOTA 322'!B2:C2</f>
        <v>17380311200220220080900</v>
      </c>
      <c r="C3" s="49"/>
    </row>
    <row r="4" spans="1:3" s="2" customFormat="1" ht="16" x14ac:dyDescent="0.2">
      <c r="A4" s="5" t="s">
        <v>2</v>
      </c>
      <c r="B4" s="49" t="str">
        <f>'AUTOS  NOTA 322'!B3:C3</f>
        <v>JUZGADO PRIMERO CIVIL DEL CIRCUITO DE LA DORADA CALDAS</v>
      </c>
      <c r="C4" s="49"/>
    </row>
    <row r="5" spans="1:3" s="2" customFormat="1" ht="16" x14ac:dyDescent="0.2">
      <c r="A5" s="5" t="s">
        <v>3</v>
      </c>
      <c r="B5" s="49" t="str">
        <f>'AUTOS  NOTA 322'!B4:C4</f>
        <v>JOSÉ ALFREDO MOGOLLÓN TELLO
MARTHA INÉS SAAVEDRA TELLO
ALLIANZ SEGUROS SA</v>
      </c>
      <c r="C5" s="49"/>
    </row>
    <row r="6" spans="1:3" s="2" customFormat="1" ht="16" x14ac:dyDescent="0.2">
      <c r="A6" s="5" t="s">
        <v>4</v>
      </c>
      <c r="B6" s="49" t="str">
        <f>'AUTOS  NOTA 322'!B5:C5</f>
        <v>KATHERINE RESTREPO GÓMEZ (VÍCTIMA) (17/09/20002)
ZULEMA SMITH GOMEZ MACIAS (MADRE DE LAS VÍCTIMAS)
JOSE MARCOS RESTREPO BARRIENTES (PADRE DE LAS VÍCTIMAS)</v>
      </c>
      <c r="C6" s="49"/>
    </row>
    <row r="7" spans="1:3" s="2" customFormat="1" ht="16" x14ac:dyDescent="0.2">
      <c r="A7" s="5" t="s">
        <v>5</v>
      </c>
      <c r="B7" s="49" t="str">
        <f>'AUTOS  NOTA 322'!B6:C6</f>
        <v>DEMANDA DIRECTA</v>
      </c>
      <c r="C7" s="49"/>
    </row>
    <row r="8" spans="1:3" s="2" customFormat="1" ht="16" x14ac:dyDescent="0.2">
      <c r="A8" s="31" t="s">
        <v>37</v>
      </c>
      <c r="B8" s="49" t="str">
        <f>'AUTOS  NOTA 322'!B7:C8</f>
        <v>MICHEL RESTREPO GÓMEZ (FALLECIDA)
KATHERINE RESTREPO GÓMEZ (LESIONADA)</v>
      </c>
      <c r="C8" s="49"/>
    </row>
    <row r="9" spans="1:3" ht="16" x14ac:dyDescent="0.2">
      <c r="A9" s="20" t="s">
        <v>38</v>
      </c>
      <c r="B9" s="49"/>
      <c r="C9" s="49"/>
    </row>
    <row r="10" spans="1:3" ht="16" x14ac:dyDescent="0.2">
      <c r="A10" s="20" t="s">
        <v>39</v>
      </c>
      <c r="B10" s="49" t="s">
        <v>8</v>
      </c>
      <c r="C10" s="49"/>
    </row>
    <row r="11" spans="1:3" ht="16" x14ac:dyDescent="0.2">
      <c r="A11" s="20" t="s">
        <v>40</v>
      </c>
      <c r="B11" s="76">
        <v>0</v>
      </c>
      <c r="C11" s="77"/>
    </row>
    <row r="12" spans="1:3" ht="16" x14ac:dyDescent="0.2">
      <c r="A12" s="20" t="s">
        <v>41</v>
      </c>
      <c r="B12" s="76">
        <v>0</v>
      </c>
      <c r="C12" s="77"/>
    </row>
    <row r="13" spans="1:3" ht="16" x14ac:dyDescent="0.2">
      <c r="A13" s="20" t="s">
        <v>42</v>
      </c>
      <c r="B13" s="54"/>
      <c r="C13" s="55"/>
    </row>
    <row r="14" spans="1:3" ht="16" x14ac:dyDescent="0.2">
      <c r="A14" s="20" t="s">
        <v>43</v>
      </c>
      <c r="B14" s="50"/>
      <c r="C14" s="49"/>
    </row>
    <row r="15" spans="1:3" ht="16" x14ac:dyDescent="0.2">
      <c r="A15" s="20" t="s">
        <v>44</v>
      </c>
      <c r="B15" s="49"/>
      <c r="C15" s="49"/>
    </row>
    <row r="16" spans="1:3" ht="16" x14ac:dyDescent="0.2">
      <c r="A16" s="20" t="s">
        <v>45</v>
      </c>
      <c r="B16" s="49"/>
      <c r="C16" s="49"/>
    </row>
    <row r="17" spans="1:3" x14ac:dyDescent="0.2">
      <c r="A17" s="78" t="s">
        <v>46</v>
      </c>
      <c r="B17" s="49"/>
      <c r="C17" s="49"/>
    </row>
    <row r="18" spans="1:3" x14ac:dyDescent="0.2">
      <c r="A18" s="79"/>
      <c r="B18" s="10" t="s">
        <v>47</v>
      </c>
      <c r="C18" s="10" t="s">
        <v>48</v>
      </c>
    </row>
    <row r="19" spans="1:3" ht="16" x14ac:dyDescent="0.2">
      <c r="A19" s="79"/>
      <c r="B19" s="6" t="s">
        <v>49</v>
      </c>
      <c r="C19" s="6"/>
    </row>
    <row r="20" spans="1:3" x14ac:dyDescent="0.2">
      <c r="A20" s="79"/>
      <c r="B20" s="6"/>
      <c r="C20" s="6"/>
    </row>
    <row r="21" spans="1:3" x14ac:dyDescent="0.2">
      <c r="A21" s="80"/>
      <c r="B21" s="6"/>
      <c r="C21" s="6"/>
    </row>
    <row r="22" spans="1:3" ht="16" x14ac:dyDescent="0.2">
      <c r="A22" s="20" t="s">
        <v>50</v>
      </c>
      <c r="B22" s="49"/>
      <c r="C22" s="49"/>
    </row>
    <row r="23" spans="1:3" ht="16" x14ac:dyDescent="0.2">
      <c r="A23" s="20" t="s">
        <v>51</v>
      </c>
      <c r="B23" s="62"/>
      <c r="C23" s="63"/>
    </row>
    <row r="24" spans="1:3" ht="16" x14ac:dyDescent="0.2">
      <c r="A24" s="20" t="s">
        <v>52</v>
      </c>
      <c r="B24" s="49"/>
      <c r="C24" s="49"/>
    </row>
    <row r="25" spans="1:3" ht="16" x14ac:dyDescent="0.2">
      <c r="A25" s="20" t="s">
        <v>53</v>
      </c>
      <c r="B25" s="49"/>
      <c r="C25" s="49"/>
    </row>
    <row r="26" spans="1:3" ht="16" x14ac:dyDescent="0.2">
      <c r="A26" s="20" t="s">
        <v>54</v>
      </c>
      <c r="B26" s="49"/>
      <c r="C26" s="49"/>
    </row>
    <row r="27" spans="1:3" ht="16" x14ac:dyDescent="0.2">
      <c r="A27" s="19" t="s">
        <v>55</v>
      </c>
      <c r="B27" s="49"/>
      <c r="C27" s="49"/>
    </row>
    <row r="28" spans="1:3" x14ac:dyDescent="0.2">
      <c r="A28" s="64" t="s">
        <v>56</v>
      </c>
      <c r="B28" s="64"/>
      <c r="C28" s="64"/>
    </row>
    <row r="29" spans="1:3" x14ac:dyDescent="0.2">
      <c r="A29" s="74" t="s">
        <v>57</v>
      </c>
      <c r="B29" s="75"/>
      <c r="C29" s="11"/>
    </row>
    <row r="30" spans="1:3" x14ac:dyDescent="0.2">
      <c r="A30" s="74" t="s">
        <v>58</v>
      </c>
      <c r="B30" s="75"/>
      <c r="C30" s="11"/>
    </row>
    <row r="31" spans="1:3" x14ac:dyDescent="0.2">
      <c r="A31" s="74" t="s">
        <v>59</v>
      </c>
      <c r="B31" s="75"/>
      <c r="C31" s="12"/>
    </row>
    <row r="32" spans="1:3" x14ac:dyDescent="0.2">
      <c r="A32" s="74" t="s">
        <v>60</v>
      </c>
      <c r="B32" s="75"/>
      <c r="C32" s="11"/>
    </row>
    <row r="33" spans="1:3" x14ac:dyDescent="0.2">
      <c r="A33" s="74" t="s">
        <v>61</v>
      </c>
      <c r="B33" s="75"/>
      <c r="C33" s="11"/>
    </row>
    <row r="34" spans="1:3" x14ac:dyDescent="0.2">
      <c r="A34" s="74" t="s">
        <v>62</v>
      </c>
      <c r="B34" s="75"/>
      <c r="C34" s="13"/>
    </row>
    <row r="35" spans="1:3" x14ac:dyDescent="0.2">
      <c r="A35" s="65" t="s">
        <v>63</v>
      </c>
      <c r="B35" s="66"/>
      <c r="C35" s="14"/>
    </row>
    <row r="36" spans="1:3" x14ac:dyDescent="0.2">
      <c r="A36" s="65" t="s">
        <v>64</v>
      </c>
      <c r="B36" s="66"/>
      <c r="C36" s="15"/>
    </row>
    <row r="37" spans="1:3" x14ac:dyDescent="0.2">
      <c r="A37" s="67" t="s">
        <v>65</v>
      </c>
      <c r="B37" s="68"/>
      <c r="C37" s="15"/>
    </row>
    <row r="38" spans="1:3" x14ac:dyDescent="0.2">
      <c r="A38" s="69"/>
      <c r="B38" s="70"/>
      <c r="C38" s="15"/>
    </row>
    <row r="39" spans="1:3" x14ac:dyDescent="0.2">
      <c r="A39" s="71"/>
      <c r="B39" s="72"/>
      <c r="C39" s="15"/>
    </row>
    <row r="40" spans="1:3" x14ac:dyDescent="0.2">
      <c r="A40" s="73" t="s">
        <v>66</v>
      </c>
      <c r="B40" s="73"/>
      <c r="C40" s="73"/>
    </row>
    <row r="41" spans="1:3" ht="16" x14ac:dyDescent="0.2">
      <c r="A41" s="17" t="s">
        <v>67</v>
      </c>
      <c r="B41" s="18"/>
      <c r="C41" s="15"/>
    </row>
    <row r="42" spans="1:3" x14ac:dyDescent="0.2">
      <c r="A42" s="65" t="s">
        <v>68</v>
      </c>
      <c r="B42" s="66"/>
      <c r="C42" s="15"/>
    </row>
    <row r="43" spans="1:3" x14ac:dyDescent="0.2">
      <c r="A43" s="65" t="s">
        <v>69</v>
      </c>
      <c r="B43" s="66"/>
      <c r="C43" s="15"/>
    </row>
    <row r="44" spans="1:3" ht="16" x14ac:dyDescent="0.2">
      <c r="A44" s="17" t="s">
        <v>70</v>
      </c>
      <c r="B44" s="18"/>
      <c r="C44" s="15"/>
    </row>
    <row r="45" spans="1:3" ht="16" x14ac:dyDescent="0.2">
      <c r="A45" s="17" t="s">
        <v>71</v>
      </c>
      <c r="B45" s="18"/>
      <c r="C45" s="15"/>
    </row>
    <row r="46" spans="1:3" x14ac:dyDescent="0.2">
      <c r="A46" s="65" t="s">
        <v>72</v>
      </c>
      <c r="B46" s="66"/>
      <c r="C46" s="15"/>
    </row>
    <row r="47" spans="1:3" ht="16" x14ac:dyDescent="0.2">
      <c r="A47" s="17" t="s">
        <v>73</v>
      </c>
      <c r="B47" s="16"/>
      <c r="C47" s="15"/>
    </row>
    <row r="48" spans="1:3" x14ac:dyDescent="0.2">
      <c r="A48" s="65" t="s">
        <v>74</v>
      </c>
      <c r="B48" s="66"/>
      <c r="C48" s="15"/>
    </row>
    <row r="49" spans="1:3" x14ac:dyDescent="0.2">
      <c r="A49" s="65" t="s">
        <v>75</v>
      </c>
      <c r="B49" s="66"/>
      <c r="C49" s="15"/>
    </row>
    <row r="50" spans="1:3" x14ac:dyDescent="0.2">
      <c r="A50" s="65" t="s">
        <v>65</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1" t="s">
        <v>76</v>
      </c>
      <c r="B1" s="61"/>
      <c r="C1" s="61"/>
    </row>
    <row r="2" spans="1:9" ht="15" customHeight="1" x14ac:dyDescent="0.2">
      <c r="A2" s="35" t="s">
        <v>35</v>
      </c>
      <c r="B2" s="85" t="s">
        <v>179</v>
      </c>
      <c r="C2" s="86"/>
    </row>
    <row r="3" spans="1:9" ht="16" x14ac:dyDescent="0.2">
      <c r="A3" s="36" t="s">
        <v>1</v>
      </c>
      <c r="B3" s="89" t="str">
        <f>'AUTOS  NOTA 322'!B2:C2</f>
        <v>17380311200220220080900</v>
      </c>
      <c r="C3" s="89"/>
    </row>
    <row r="4" spans="1:9" ht="16" x14ac:dyDescent="0.2">
      <c r="A4" s="36" t="s">
        <v>2</v>
      </c>
      <c r="B4" s="89" t="str">
        <f>'AUTOS  NOTA 322'!B3:C3</f>
        <v>JUZGADO PRIMERO CIVIL DEL CIRCUITO DE LA DORADA CALDAS</v>
      </c>
      <c r="C4" s="89"/>
    </row>
    <row r="5" spans="1:9" ht="16" x14ac:dyDescent="0.2">
      <c r="A5" s="36" t="s">
        <v>3</v>
      </c>
      <c r="B5" s="89" t="str">
        <f>'AUTOS  NOTA 322'!B4:C4</f>
        <v>JOSÉ ALFREDO MOGOLLÓN TELLO
MARTHA INÉS SAAVEDRA TELLO
ALLIANZ SEGUROS SA</v>
      </c>
      <c r="C5" s="89"/>
    </row>
    <row r="6" spans="1:9" ht="15" customHeight="1" x14ac:dyDescent="0.2">
      <c r="A6" s="36" t="s">
        <v>4</v>
      </c>
      <c r="B6" s="89" t="str">
        <f>'AUTOS  NOTA 322'!B5:C5</f>
        <v>KATHERINE RESTREPO GÓMEZ (VÍCTIMA) (17/09/20002)
ZULEMA SMITH GOMEZ MACIAS (MADRE DE LAS VÍCTIMAS)
JOSE MARCOS RESTREPO BARRIENTES (PADRE DE LAS VÍCTIMAS)</v>
      </c>
      <c r="C6" s="89"/>
    </row>
    <row r="7" spans="1:9" ht="16" x14ac:dyDescent="0.2">
      <c r="A7" s="36" t="s">
        <v>5</v>
      </c>
      <c r="B7" s="89" t="str">
        <f>'AUTOS  NOTA 322'!B6:C6</f>
        <v>DEMANDA DIRECTA</v>
      </c>
      <c r="C7" s="89"/>
    </row>
    <row r="8" spans="1:9" ht="16" x14ac:dyDescent="0.2">
      <c r="A8" s="38" t="s">
        <v>37</v>
      </c>
      <c r="B8" s="89" t="str">
        <f>'AUTOS  NOTA 322'!B7:C8</f>
        <v>MICHEL RESTREPO GÓMEZ (FALLECIDA)
KATHERINE RESTREPO GÓMEZ (LESIONADA)</v>
      </c>
      <c r="C8" s="89"/>
    </row>
    <row r="9" spans="1:9" ht="32" x14ac:dyDescent="0.2">
      <c r="A9" s="36" t="s">
        <v>77</v>
      </c>
      <c r="B9" s="83">
        <v>764400000</v>
      </c>
      <c r="C9" s="84"/>
    </row>
    <row r="10" spans="1:9" x14ac:dyDescent="0.2">
      <c r="A10" s="90" t="s">
        <v>78</v>
      </c>
      <c r="B10" s="87" t="s">
        <v>79</v>
      </c>
      <c r="C10" s="88"/>
    </row>
    <row r="11" spans="1:9" ht="16" x14ac:dyDescent="0.2">
      <c r="A11" s="90"/>
      <c r="B11" s="37" t="s">
        <v>80</v>
      </c>
      <c r="C11" s="32"/>
    </row>
    <row r="12" spans="1:9" ht="16" x14ac:dyDescent="0.2">
      <c r="A12" s="90"/>
      <c r="B12" s="37" t="s">
        <v>81</v>
      </c>
      <c r="C12" s="32">
        <v>4860000</v>
      </c>
    </row>
    <row r="13" spans="1:9" x14ac:dyDescent="0.2">
      <c r="A13" s="90"/>
      <c r="B13" s="87"/>
      <c r="C13" s="88"/>
    </row>
    <row r="14" spans="1:9" ht="16" x14ac:dyDescent="0.2">
      <c r="A14" s="90"/>
      <c r="B14" s="37" t="s">
        <v>82</v>
      </c>
      <c r="C14" s="40">
        <v>669600000</v>
      </c>
    </row>
    <row r="15" spans="1:9" ht="16" x14ac:dyDescent="0.2">
      <c r="A15" s="90"/>
      <c r="B15" s="37" t="s">
        <v>180</v>
      </c>
      <c r="C15" s="40">
        <v>92800000</v>
      </c>
      <c r="E15" t="s">
        <v>83</v>
      </c>
      <c r="F15" s="22">
        <v>0.7</v>
      </c>
    </row>
    <row r="16" spans="1:9" x14ac:dyDescent="0.2">
      <c r="A16" s="90"/>
      <c r="B16" s="87" t="s">
        <v>84</v>
      </c>
      <c r="C16" s="88"/>
      <c r="E16" t="s">
        <v>85</v>
      </c>
      <c r="F16" s="23">
        <v>0.3</v>
      </c>
      <c r="I16" s="25"/>
    </row>
    <row r="17" spans="1:9" x14ac:dyDescent="0.2">
      <c r="A17" s="90"/>
      <c r="B17" s="37"/>
      <c r="C17" s="41"/>
      <c r="F17" s="26"/>
      <c r="I17" s="25"/>
    </row>
    <row r="18" spans="1:9" ht="23.25" customHeight="1" x14ac:dyDescent="0.2">
      <c r="A18" s="39" t="s">
        <v>86</v>
      </c>
      <c r="B18" s="85" t="s">
        <v>83</v>
      </c>
      <c r="C18" s="86"/>
    </row>
    <row r="19" spans="1:9" ht="48" x14ac:dyDescent="0.2">
      <c r="A19" s="36" t="s">
        <v>87</v>
      </c>
      <c r="B19" s="97" t="s">
        <v>184</v>
      </c>
      <c r="C19" s="98"/>
    </row>
    <row r="20" spans="1:9" ht="15" customHeight="1" x14ac:dyDescent="0.2">
      <c r="A20" s="21" t="s">
        <v>88</v>
      </c>
      <c r="B20" s="94">
        <f>((C22+C23+C25+C26+C30+C28+C32+C34+C29+C33)-C37)*C36*C38</f>
        <v>245890000</v>
      </c>
      <c r="C20" s="94"/>
    </row>
    <row r="21" spans="1:9" ht="16" x14ac:dyDescent="0.2">
      <c r="A21" s="7" t="s">
        <v>89</v>
      </c>
      <c r="B21" s="99" t="s">
        <v>79</v>
      </c>
      <c r="C21" s="100"/>
    </row>
    <row r="22" spans="1:9" ht="16" x14ac:dyDescent="0.2">
      <c r="A22" s="81"/>
      <c r="B22" s="37" t="s">
        <v>80</v>
      </c>
      <c r="C22" s="32">
        <v>0</v>
      </c>
    </row>
    <row r="23" spans="1:9" ht="16" x14ac:dyDescent="0.2">
      <c r="A23" s="82"/>
      <c r="B23" s="37" t="s">
        <v>81</v>
      </c>
      <c r="C23" s="32">
        <v>3090000</v>
      </c>
    </row>
    <row r="24" spans="1:9" x14ac:dyDescent="0.2">
      <c r="A24" s="82"/>
      <c r="B24" s="87" t="s">
        <v>90</v>
      </c>
      <c r="C24" s="88"/>
    </row>
    <row r="25" spans="1:9" ht="16" x14ac:dyDescent="0.2">
      <c r="A25" s="82"/>
      <c r="B25" s="37" t="s">
        <v>82</v>
      </c>
      <c r="C25" s="32">
        <v>219600000</v>
      </c>
    </row>
    <row r="26" spans="1:9" ht="29" customHeight="1" x14ac:dyDescent="0.2">
      <c r="A26" s="82"/>
      <c r="B26" s="37" t="s">
        <v>91</v>
      </c>
      <c r="C26" s="32">
        <v>23200000</v>
      </c>
    </row>
    <row r="27" spans="1:9" x14ac:dyDescent="0.2">
      <c r="A27" s="82"/>
      <c r="B27" s="87" t="s">
        <v>92</v>
      </c>
      <c r="C27" s="88"/>
    </row>
    <row r="28" spans="1:9" ht="16" x14ac:dyDescent="0.2">
      <c r="A28" s="82"/>
      <c r="B28" s="37" t="s">
        <v>93</v>
      </c>
      <c r="C28" s="32">
        <v>0</v>
      </c>
    </row>
    <row r="29" spans="1:9" ht="16" x14ac:dyDescent="0.2">
      <c r="A29" s="82"/>
      <c r="B29" s="37" t="s">
        <v>80</v>
      </c>
      <c r="C29" s="32">
        <v>0</v>
      </c>
    </row>
    <row r="30" spans="1:9" ht="16" x14ac:dyDescent="0.2">
      <c r="A30" s="82"/>
      <c r="B30" s="37" t="s">
        <v>81</v>
      </c>
      <c r="C30" s="32"/>
    </row>
    <row r="31" spans="1:9" x14ac:dyDescent="0.2">
      <c r="A31" s="82"/>
      <c r="B31" s="87" t="s">
        <v>94</v>
      </c>
      <c r="C31" s="88"/>
    </row>
    <row r="32" spans="1:9" x14ac:dyDescent="0.2">
      <c r="A32" s="82"/>
      <c r="B32" s="37"/>
      <c r="C32" s="32"/>
    </row>
    <row r="33" spans="1:3" ht="16" x14ac:dyDescent="0.2">
      <c r="A33" s="82"/>
      <c r="B33" s="37" t="s">
        <v>80</v>
      </c>
      <c r="C33" s="32">
        <v>0</v>
      </c>
    </row>
    <row r="34" spans="1:3" ht="16" x14ac:dyDescent="0.2">
      <c r="A34" s="82"/>
      <c r="B34" s="37" t="s">
        <v>81</v>
      </c>
      <c r="C34" s="32">
        <v>0</v>
      </c>
    </row>
    <row r="35" spans="1:3" x14ac:dyDescent="0.2">
      <c r="A35" s="82"/>
      <c r="B35" s="87" t="s">
        <v>95</v>
      </c>
      <c r="C35" s="88"/>
    </row>
    <row r="36" spans="1:3" ht="16" x14ac:dyDescent="0.2">
      <c r="A36" s="82"/>
      <c r="B36" s="37" t="s">
        <v>96</v>
      </c>
      <c r="C36" s="33">
        <v>1</v>
      </c>
    </row>
    <row r="37" spans="1:3" ht="16" x14ac:dyDescent="0.2">
      <c r="A37" s="82"/>
      <c r="B37" s="37" t="s">
        <v>41</v>
      </c>
      <c r="C37" s="34">
        <v>0</v>
      </c>
    </row>
    <row r="38" spans="1:3" ht="16" x14ac:dyDescent="0.2">
      <c r="A38" s="82"/>
      <c r="B38" s="37" t="s">
        <v>97</v>
      </c>
      <c r="C38" s="33">
        <v>1</v>
      </c>
    </row>
    <row r="39" spans="1:3" ht="16" x14ac:dyDescent="0.2">
      <c r="A39" s="24" t="s">
        <v>98</v>
      </c>
      <c r="B39" s="94">
        <f>IFERROR(B20*(VLOOKUP(B18,E15:F17,2,0)),16666)</f>
        <v>172123000</v>
      </c>
      <c r="C39" s="94"/>
    </row>
    <row r="40" spans="1:3" ht="93" customHeight="1" x14ac:dyDescent="0.2">
      <c r="A40" s="36" t="s">
        <v>99</v>
      </c>
      <c r="B40" s="95" t="s">
        <v>183</v>
      </c>
      <c r="C40" s="96"/>
    </row>
    <row r="41" spans="1:3" ht="211.5" customHeight="1" x14ac:dyDescent="0.2">
      <c r="A41" s="36" t="s">
        <v>100</v>
      </c>
      <c r="B41" s="92" t="s">
        <v>185</v>
      </c>
      <c r="C41" s="93"/>
    </row>
    <row r="42" spans="1:3" ht="26" customHeight="1" x14ac:dyDescent="0.2">
      <c r="A42" s="43" t="s">
        <v>101</v>
      </c>
      <c r="B42" s="43"/>
      <c r="C42" s="43"/>
    </row>
    <row r="43" spans="1:3" x14ac:dyDescent="0.2">
      <c r="A43" s="42" t="s">
        <v>102</v>
      </c>
      <c r="B43" s="91"/>
      <c r="C43" s="91"/>
    </row>
    <row r="44" spans="1:3" ht="41" customHeight="1" x14ac:dyDescent="0.2">
      <c r="A44" s="42" t="s">
        <v>103</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1" t="s">
        <v>104</v>
      </c>
      <c r="B1" s="61"/>
      <c r="C1" s="61"/>
    </row>
    <row r="2" spans="1:3" ht="16" x14ac:dyDescent="0.2">
      <c r="A2" s="20" t="s">
        <v>35</v>
      </c>
      <c r="B2" s="62" t="str">
        <f>'AUTOS NOTA 324'!B2:C2</f>
        <v>66865707- APJ31758</v>
      </c>
      <c r="C2" s="63"/>
    </row>
    <row r="3" spans="1:3" ht="16" x14ac:dyDescent="0.2">
      <c r="A3" s="5" t="s">
        <v>1</v>
      </c>
      <c r="B3" s="49" t="str">
        <f>'AUTOS  NOTA 322'!B2:C2</f>
        <v>17380311200220220080900</v>
      </c>
      <c r="C3" s="49"/>
    </row>
    <row r="4" spans="1:3" ht="16" x14ac:dyDescent="0.2">
      <c r="A4" s="5" t="s">
        <v>2</v>
      </c>
      <c r="B4" s="49" t="str">
        <f>'AUTOS  NOTA 322'!B3:C3</f>
        <v>JUZGADO PRIMERO CIVIL DEL CIRCUITO DE LA DORADA CALDAS</v>
      </c>
      <c r="C4" s="49"/>
    </row>
    <row r="5" spans="1:3" ht="16" x14ac:dyDescent="0.2">
      <c r="A5" s="5" t="s">
        <v>3</v>
      </c>
      <c r="B5" s="49" t="str">
        <f>'AUTOS  NOTA 322'!B4:C4</f>
        <v>JOSÉ ALFREDO MOGOLLÓN TELLO
MARTHA INÉS SAAVEDRA TELLO
ALLIANZ SEGUROS SA</v>
      </c>
      <c r="C5" s="49"/>
    </row>
    <row r="6" spans="1:3" ht="15" customHeight="1" x14ac:dyDescent="0.2">
      <c r="A6" s="5" t="s">
        <v>4</v>
      </c>
      <c r="B6" s="49" t="str">
        <f>'AUTOS  NOTA 322'!B5:C5</f>
        <v>KATHERINE RESTREPO GÓMEZ (VÍCTIMA) (17/09/20002)
ZULEMA SMITH GOMEZ MACIAS (MADRE DE LAS VÍCTIMAS)
JOSE MARCOS RESTREPO BARRIENTES (PADRE DE LAS VÍCTIMAS)</v>
      </c>
      <c r="C6" s="49"/>
    </row>
    <row r="7" spans="1:3" ht="15" customHeight="1" x14ac:dyDescent="0.2">
      <c r="A7" s="5" t="s">
        <v>5</v>
      </c>
      <c r="B7" s="49" t="str">
        <f>'AUTOS  NOTA 322'!B6:C6</f>
        <v>DEMANDA DIRECTA</v>
      </c>
      <c r="C7" s="49"/>
    </row>
    <row r="8" spans="1:3" ht="15" customHeight="1" x14ac:dyDescent="0.2">
      <c r="A8" s="31" t="s">
        <v>37</v>
      </c>
      <c r="B8" s="49" t="str">
        <f>'AUTOS  NOTA 322'!B7:C8</f>
        <v>MICHEL RESTREPO GÓMEZ (FALLECIDA)
KATHERINE RESTREPO GÓMEZ (LESIONADA)</v>
      </c>
      <c r="C8" s="49"/>
    </row>
    <row r="9" spans="1:3" ht="19" customHeight="1" x14ac:dyDescent="0.2">
      <c r="A9" s="5" t="s">
        <v>105</v>
      </c>
      <c r="B9" s="49"/>
      <c r="C9" s="49"/>
    </row>
    <row r="10" spans="1:3" ht="16" x14ac:dyDescent="0.2">
      <c r="A10" s="7" t="s">
        <v>89</v>
      </c>
      <c r="B10" s="103">
        <f>'AUTOS NOTA 324'!B20:C20</f>
        <v>245890000</v>
      </c>
      <c r="C10" s="103"/>
    </row>
    <row r="11" spans="1:3" ht="16" x14ac:dyDescent="0.2">
      <c r="A11" s="7" t="s">
        <v>106</v>
      </c>
      <c r="B11" s="104">
        <f>'AUTOS NOTA 324'!B39:C39</f>
        <v>172123000</v>
      </c>
      <c r="C11" s="49"/>
    </row>
    <row r="12" spans="1:3" ht="32" x14ac:dyDescent="0.2">
      <c r="A12" s="7" t="s">
        <v>107</v>
      </c>
      <c r="B12" s="101"/>
      <c r="C12" s="102"/>
    </row>
    <row r="13" spans="1:3" ht="48" x14ac:dyDescent="0.2">
      <c r="A13" s="5" t="s">
        <v>108</v>
      </c>
      <c r="B13" s="49"/>
      <c r="C13" s="49"/>
    </row>
    <row r="14" spans="1:3" ht="48" x14ac:dyDescent="0.2">
      <c r="A14" s="5" t="s">
        <v>109</v>
      </c>
      <c r="B14" s="49"/>
      <c r="C14" s="49"/>
    </row>
    <row r="15" spans="1:3" ht="16" x14ac:dyDescent="0.2">
      <c r="A15" s="5" t="s">
        <v>110</v>
      </c>
      <c r="B15" s="6"/>
      <c r="C15" s="6"/>
    </row>
    <row r="16" spans="1:3" ht="16" x14ac:dyDescent="0.2">
      <c r="A16" s="7" t="s">
        <v>111</v>
      </c>
      <c r="B16" s="49"/>
      <c r="C16" s="49"/>
    </row>
    <row r="17" spans="1:3" ht="16" x14ac:dyDescent="0.2">
      <c r="A17" s="6" t="s">
        <v>112</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42</v>
      </c>
      <c r="B1" t="s">
        <v>113</v>
      </c>
      <c r="C1" s="9" t="s">
        <v>46</v>
      </c>
      <c r="D1" s="9" t="s">
        <v>114</v>
      </c>
      <c r="E1" s="3" t="s">
        <v>52</v>
      </c>
      <c r="F1" s="2" t="s">
        <v>83</v>
      </c>
      <c r="G1" s="4">
        <v>0</v>
      </c>
      <c r="H1" t="s">
        <v>18</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
      <c r="A3" t="s">
        <v>128</v>
      </c>
      <c r="C3" t="s">
        <v>129</v>
      </c>
      <c r="D3" s="2" t="s">
        <v>130</v>
      </c>
      <c r="E3" s="1" t="s">
        <v>131</v>
      </c>
      <c r="F3" s="2" t="s">
        <v>85</v>
      </c>
      <c r="G3" s="4">
        <v>0.3</v>
      </c>
      <c r="H3" t="s">
        <v>132</v>
      </c>
      <c r="I3" t="s">
        <v>133</v>
      </c>
      <c r="L3" s="30" t="s">
        <v>8</v>
      </c>
      <c r="M3" t="s">
        <v>134</v>
      </c>
      <c r="N3" t="s">
        <v>124</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92</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3.xml><?xml version="1.0" encoding="utf-8"?>
<ds:datastoreItem xmlns:ds="http://schemas.openxmlformats.org/officeDocument/2006/customXml" ds:itemID="{23ED4B5E-06A9-4E0B-BC66-D32CA995BA3E}">
  <ds:schemaRefs>
    <ds:schemaRef ds:uri="4382931b-6036-484b-ad41-6810b26eb986"/>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e7d3d6e7-89cb-4750-b948-5e984f176bb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Brenda Patricia  Diaz Vidal</cp:lastModifiedBy>
  <cp:revision/>
  <dcterms:created xsi:type="dcterms:W3CDTF">2020-12-07T14:41:17Z</dcterms:created>
  <dcterms:modified xsi:type="dcterms:W3CDTF">2023-11-03T23:18:25Z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