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d.docs.live.net/afc4810c17523101/Escritorio/GHA/ALLIANZ/2022-00150 - JOSEFINA PERDIGÓN Vs. CENTRO CHÍA/"/>
    </mc:Choice>
  </mc:AlternateContent>
  <xr:revisionPtr revIDLastSave="28" documentId="8_{4EA6B748-82F4-4569-B2A7-B2B40ECE6E23}" xr6:coauthVersionLast="47" xr6:coauthVersionMax="47" xr10:uidLastSave="{D19AC8A1-B0FB-47C1-9FFE-460C04F7EEC8}"/>
  <bookViews>
    <workbookView xWindow="-110" yWindow="-110" windowWidth="19420" windowHeight="103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1" l="1"/>
  <c r="B17" i="11" l="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<sst xmlns="http://schemas.openxmlformats.org/spreadsheetml/2006/main" count="199" uniqueCount="152">
  <si>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</si>
  <si>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</si>
  <si>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</si>
  <si>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</si>
  <si>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</si>
  <si>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</si>
  <si>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</si>
  <si>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</si>
  <si>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</si>
  <si>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</si>
  <si>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</si>
  <si>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</si>
  <si>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</si>
  <si>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</si>
  <si>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</si>
  <si>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</si>
  <si>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</si>
  <si>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</si>
  <si>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</si>
  <si>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</si>
  <si>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</si>
  <si>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</si>
  <si>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</si>
  <si>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</si>
  <si>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</si>
  <si>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</si>
  <si>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</si>
  <si>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</si>
  <si>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</si>
  <si>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</si>
  <si>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</si>
  <si>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</si>
  <si>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</si>
  <si>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</si>
  <si>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</si>
  <si>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</si>
  <si>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</si>
  <si>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</si>
  <si>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</si>
  <si>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</si>
  <si>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</si>
  <si>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</si>
  <si>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</si>
  <si>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</si>
  <si>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</si>
  <si>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</si>
  <si>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</si>
  <si>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</si>
  <si>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</si>
  <si>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</si>
  <si>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</si>
  <si>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</si>
  <si>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</si>
  <si>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</si>
  <si>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</si>
  <si>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</si>
  <si>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</si>
  <si>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</si>
  <si>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</si>
  <si>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</si>
  <si>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</si>
  <si>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</si>
  <si>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</si>
  <si>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</si>
  <si>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</si>
  <si>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</si>
  <si>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</si>
  <si>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</si>
  <si>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</si>
  <si>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</si>
  <si>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</si>
  <si>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</si>
  <si>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</si>
  <si>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</si>
  <si>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</si>
  <si>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</si>
  <si>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</si>
  <si>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</si>
  <si>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</si>
  <si>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</si>
  <si>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</si>
  <si>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</si>
  <si>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</si>
  <si>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</si>
  <si>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</si>
  <si>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</si>
  <si>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</si>
  <si>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</si>
  <si>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</si>
  <si>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</si>
  <si>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</si>
  <si>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</si>
  <si>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</si>
  <si>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</si>
  <si>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</si>
  <si>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</si>
  <si>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</si>
  <si>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</si>
  <si>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</si>
  <si>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</si>
  <si>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</si>
  <si>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</si>
  <si>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</si>
  <si>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</si>
  <si>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</si>
  <si>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</si>
  <si>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</si>
  <si>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</si>
  <si>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</si>
  <si>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</si>
  <si>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</si>
  <si>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</si>
  <si>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</si>
  <si>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</si>
  <si>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</si>
  <si>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</si>
  <si>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</si>
  <si>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</si>
  <si>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</si>
  <si>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</si>
  <si>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</si>
  <si>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</si>
  <si>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</si>
  <si>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</si>
  <si>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</si>
  <si>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</si>
  <si>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</si>
  <si>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</si>
  <si>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</si>
  <si>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</si>
  <si>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</si>
  <si>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</si>
  <si>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</si>
  <si>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</si>
  <si>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25175400300120220015000</t>
  </si>
  <si>
    <t>JUZGADO PRIMERO (1°) CIVIL MUNICIPAL DE CHIA</t>
  </si>
  <si>
    <t>COMPLEJO COMERCIAL CENTRO CHIA</t>
  </si>
  <si>
    <t>JOSEFINA PERDIGÓN DE RUBIANO</t>
  </si>
  <si>
    <t>DESCONOCIDO</t>
  </si>
  <si>
    <t>888097822-0</t>
  </si>
  <si>
    <t>800.085.013-2</t>
  </si>
  <si>
    <t>RESPONSABILIDAD CIVIL EXTRACONTRACTUAL</t>
  </si>
  <si>
    <r>
      <rPr>
        <b/>
        <sz val="11"/>
        <color theme="1"/>
        <rFont val="Calibri"/>
        <family val="2"/>
        <scheme val="minor"/>
      </rPr>
      <t xml:space="preserve">1. </t>
    </r>
    <r>
      <rPr>
        <sz val="11"/>
        <color theme="1"/>
        <rFont val="Calibri"/>
        <family val="2"/>
        <scheme val="minor"/>
      </rPr>
      <t xml:space="preserve">Aduce la demandante que el día 19 de septiembre de 2021, sufrió daños en su integridad física dentro de las instalaciones del Complejo Comercial Centro Chía, en la medida que al momento de ingresar al complejo las puertas intempestivamente se cerraron, lanzándola de manera abrupta contra un muro.
</t>
    </r>
    <r>
      <rPr>
        <b/>
        <sz val="11"/>
        <color theme="1"/>
        <rFont val="Calibri"/>
        <family val="2"/>
        <scheme val="minor"/>
      </rPr>
      <t xml:space="preserve">2. </t>
    </r>
    <r>
      <rPr>
        <sz val="11"/>
        <color theme="1"/>
        <rFont val="Calibri"/>
        <family val="2"/>
        <scheme val="minor"/>
      </rPr>
      <t>De acuerdo con lo expuesto en el libelo demadatorio, la actora y su familia han tenido que incurrir en gastos por cuenta de la adquisición de productos y servicios para rehabilitar su estado de salud.</t>
    </r>
  </si>
  <si>
    <t>Daños Morales</t>
  </si>
  <si>
    <t>PLO</t>
  </si>
  <si>
    <t>16/09/2021-01/11/2022</t>
  </si>
  <si>
    <t>ZURICH COLOMBIA SEGUR</t>
  </si>
  <si>
    <t>15% sobre el valor de la pérdida, mínimo 5 SMMLV</t>
  </si>
  <si>
    <t>SINIESTRO 126874637 - LEGIS APJ32181</t>
  </si>
  <si>
    <t>La contingencia se califica como EVENTUAL, en tanto, dependerá del debate probatorio acreditar la responsabilidad del asegurado. Sin perjuicio de lo anterior, deben tenerse en cuenta las siguientes particularidades del caso:
Lo primero que debe tomarse en consideración, es que la Póliza de Seguro de Responsabilidad Civil Extracontractual General No. 888097822-0, cuyo asegurado es la COMPLEJO COMERCIAL CENTRO CHIA, presta cobertura material y temporal, de conformidad con los hechos y pretensiones, expuestos en el líbelo de la demanda. Frente a la cobertura temporal, debe decirse que el hecho, esto es, el incidente en el cual resultó lesionada la señora JOSEFINA PERDIGÓN DE RUBIANO, ocurrió el 19 de septiembre de 2021, es decir, durante la vigencia comprendida desde el 16 de septiembre de 2021 hasta el 15 de septiembre de 2022. Aunado a ello, presta cobertura material en tanto ampara la responsabilidad civil extracontractual, pretensión que se endilga al asegurado.
Por otro lado, frente a la responsabilidad del asegurado, debe decirse que de acuerdo con la contestación a la demanda presentada por el COMPLEJO COMERCIAL CENTRO CHIA, se advierte que al parecer la demandante si resultó lesionada debido a la operación automática de las puertas del establecimiento, no obstante, arguye la demandada que la demandante en el día de los hechos pretendía salir del centro comercial utilizando la puerta de entrada y no la de salida, por lo que fue esta quien verdaderamente omitió la observancia y medidas de seguridad al pretender salir del edificio por la puerta automática de ingreso, y hacerlo de manera precipitada sin controlar los tiempos y movimientos de esta operación, teniendo en cuenta que el sensor de aproximación se encuentra ubicado en la parte externa que corresponde a la salida y lo en la parte interna del edificio. Así las cosas, dependerá del debate probatorio acreditar la existencia o no de la responsabilidad deprecada.
Todo lo anterior, sin perjuicio del carácter contingente del proceso.</t>
  </si>
  <si>
    <t>Para la liquidación objetiva, es necesario tener en cuenta que el valor a indemnizar ($1.612.900) estaría contemplado dentro del deducible, por lo tanto, como liquidación objetiva de perjuicios se tasa la suma de $0. Lo anterior, con base en los siguientes fundamentos:
1. Daño emergente: Se reconoce la suma de $452.900 de conformidad con las pruebas allegadas al proceso en lo concerniente a las facturas que acreditan los costos en los que incurrió la demandante para su recuperación. No se tienen en cuenta las demás facturas las cuales se encuentran a nombre de terceros o atienden a compra de medicamentos para el tratamiento de las comorbilidades preexistentes de la demandante.
2. Daño moral: En la medida que la jurisprudencia ha reconoció a la víctima directa sumas mayores por las lesiones presentadas como consecuencia de la responsabilidad de un tercero, la liquidación objetiva por este concepto resulta mayor al pretendido en la demanda, por lo que se reconocerá la suma dispuesta en el libelo demandatorio, la cual asciende a $1.160.000. 
3. Deducible: Teniendo en cuenta que el valor de las pretensiones objetivas equivale a $1.612.900, dicha suma se encuentra subsumida en el valor del deducible (10% mínimo 5SMLMV) a cargo del asegurado, por lo que la liquidación objetivada de los perjuicios equivale a $0.</t>
  </si>
  <si>
    <t>EXCEPCIONES DE FONDO FRENTE A LA DEMANDA: 
1.	EXIMENTE DE LA RESPONSABILIDAD DE LOS DEMANDANDOS POR CONFIGURARSE LA CAUSAL “HECHO EXCLUSIVO DE LA VICTIMA”.
2.	INEXISTENCIA DE RESPONSABILIDAD A CARGO DE LOS DEMANDADOS POR LA FALTA DE ACREDITACIÓN DEL NEXO CAUSAL. 
3.	INEXISTENCIA DE PRUEBA DEL DAÑO – LOS DOCUMENTOS APORTADOS CON LA DEMANDA NO TIENEN LA VIRTUALIDAD DE ACREDITAR EL DAÑO QUE SE RECLAMA. 
4.	REDUCCIÓN DE LA EVENTUAL INDEMNIZACIÓN COMO CONSECUENCIA DE LA INCIDENCIA DE LA CONDUCTA DE LA VÍCTIMA EN LA PRODUCCIÓN DEL DAÑO. 
5.	INEXISTENCIA DE PRUEBA E IMPROCEDENTE DEL RECONOCIMIENTO DEL DAÑO EMERGENTE.
6.	IMPROCEDENCIA DEL RECONOCIMIENTO DEL DAÑO MORAL.
7.	GENÉRICA O INNOMINADA.
EXCEPCIONES DE FONDO FRENTE AL LLAMAMIENTO EN GARANTÍA EFECTUADO POR COMPLEJO COMERCIAL CENTRO CHIA: 
1.	NO EXISTE OBLIGACIÓN INDEMNIZATORIA A CARGO DE ALLIAN SEGUROS S.A., TODA VEZ QUE NO SE HA REALIZADO EL RIESGO ASEGURADO EN LA PÓLIZA 888097822-0.
2.	RIESGOS EXPRESAMENTE EXCLUIDOS EN LA PÓLIZA DE SEGURO DE RESPONSABILIDAD CIVIL EXTRACONTRACTUAL GENERAL No. 888097822-0.
3.	SUJECIÓN A LAS CONDICIONES PARTICULARES Y GENERALES DEL CONTRATO DE SEGURO, EL CLAUSULADO Y LOS AMPAROS.
4.	CARÁCTER MERAMENTE INDEMNIZATORIO DE LOS CONTRATOS DE SEGURO.
5.	EN CUALQUIER CASO, DE NINGUNA FORMA SE PODRÁ EXCEDER EL LÍMITE DEL VALOR ASEGURADO EN LA PÓLIZA No. 888097822-0.
6.	DISPONIBILIDAD DEL VALOR ASEGURADO.
7.	EN CUALQUIER CASO, SE DEBERÁ TENER EN CUENTA EL DEDUCIBLE PACTADO EN LA PÓLIZA 10% DEL VALOR DE LA PÉRDIDA MÍNIMO 5SMLMV.
8.	GENERICA O INNOMINADA Y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</si>
</sst>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9" fontId="0" fillId="0" borderId="1" xfId="0" applyNumberForma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 zoomScale="110" zoomScaleNormal="110" workbookViewId="0">
      <selection activeCell="B30" sqref="B30"/>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51" t="s">
        <v>39</v>
      </c>
      <c r="B1" s="51"/>
      <c r="C1" s="51"/>
    </row>
    <row r="2" spans="1:3" x14ac:dyDescent="0.35">
      <c r="A2" s="5" t="s">
        <v>11</v>
      </c>
      <c r="B2" s="52" t="s">
        <v>134</v>
      </c>
      <c r="C2" s="53"/>
    </row>
    <row r="3" spans="1:3" ht="14.5" customHeight="1" x14ac:dyDescent="0.35">
      <c r="A3" s="5" t="s">
        <v>0</v>
      </c>
      <c r="B3" s="54" t="s">
        <v>135</v>
      </c>
      <c r="C3" s="55"/>
    </row>
    <row r="4" spans="1:3" ht="14.5" customHeight="1" x14ac:dyDescent="0.35">
      <c r="A4" s="5" t="s">
        <v>107</v>
      </c>
      <c r="B4" s="54" t="s">
        <v>136</v>
      </c>
      <c r="C4" s="55"/>
    </row>
    <row r="5" spans="1:3" ht="14.5" customHeight="1" x14ac:dyDescent="0.35">
      <c r="A5" s="5" t="s">
        <v>1</v>
      </c>
      <c r="B5" s="54" t="s">
        <v>137</v>
      </c>
      <c r="C5" s="55"/>
    </row>
    <row r="6" spans="1:3" ht="14.5" customHeight="1" x14ac:dyDescent="0.35">
      <c r="A6" s="5" t="s">
        <v>108</v>
      </c>
      <c r="B6" s="37" t="s">
        <v>132</v>
      </c>
      <c r="C6" s="37"/>
    </row>
    <row r="7" spans="1:3" ht="14.5" customHeight="1" x14ac:dyDescent="0.35">
      <c r="A7" s="5" t="s">
        <v>2</v>
      </c>
      <c r="B7" s="37" t="s">
        <v>137</v>
      </c>
      <c r="C7" s="37"/>
    </row>
    <row r="8" spans="1:3" ht="14.5" customHeight="1" x14ac:dyDescent="0.35">
      <c r="A8" s="5" t="s">
        <v>3</v>
      </c>
      <c r="B8" s="48">
        <v>44458</v>
      </c>
      <c r="C8" s="39"/>
    </row>
    <row r="9" spans="1:3" ht="14.5" customHeight="1" x14ac:dyDescent="0.35">
      <c r="A9" s="5" t="s">
        <v>4</v>
      </c>
      <c r="B9" s="39" t="s">
        <v>138</v>
      </c>
      <c r="C9" s="39"/>
    </row>
    <row r="10" spans="1:3" ht="14.5" customHeight="1" x14ac:dyDescent="0.35">
      <c r="A10" s="5" t="s">
        <v>5</v>
      </c>
      <c r="B10" s="39" t="s">
        <v>138</v>
      </c>
      <c r="C10" s="39"/>
    </row>
    <row r="11" spans="1:3" ht="14.5" customHeight="1" x14ac:dyDescent="0.35">
      <c r="A11" s="5" t="s">
        <v>26</v>
      </c>
      <c r="B11" s="49" t="s">
        <v>141</v>
      </c>
      <c r="C11" s="50"/>
    </row>
    <row r="12" spans="1:3" x14ac:dyDescent="0.35">
      <c r="A12" s="38" t="s">
        <v>118</v>
      </c>
      <c r="B12" s="39" t="s">
        <v>142</v>
      </c>
      <c r="C12" s="37"/>
    </row>
    <row r="13" spans="1:3" ht="30" customHeight="1" x14ac:dyDescent="0.35">
      <c r="A13" s="38"/>
      <c r="B13" s="37"/>
      <c r="C13" s="37"/>
    </row>
    <row r="14" spans="1:3" ht="52.5" customHeight="1" x14ac:dyDescent="0.35">
      <c r="A14" s="38"/>
      <c r="B14" s="37"/>
      <c r="C14" s="37"/>
    </row>
    <row r="15" spans="1:3" ht="29" x14ac:dyDescent="0.35">
      <c r="A15" s="5" t="s">
        <v>44</v>
      </c>
      <c r="B15" s="42">
        <f>SUM(C17,C18,C20,C21,C23)</f>
        <v>27731166</v>
      </c>
      <c r="C15" s="43"/>
    </row>
    <row r="16" spans="1:3" ht="14.5" customHeight="1" x14ac:dyDescent="0.35">
      <c r="A16" s="44" t="s">
        <v>45</v>
      </c>
      <c r="B16" s="45" t="s">
        <v>46</v>
      </c>
      <c r="C16" s="45"/>
    </row>
    <row r="17" spans="1:3" ht="14.5" customHeight="1" x14ac:dyDescent="0.35">
      <c r="A17" s="44"/>
      <c r="B17" s="11" t="s">
        <v>47</v>
      </c>
      <c r="C17" s="6"/>
    </row>
    <row r="18" spans="1:3" ht="14.5" customHeight="1" x14ac:dyDescent="0.35">
      <c r="A18" s="44"/>
      <c r="B18" s="11" t="s">
        <v>48</v>
      </c>
      <c r="C18" s="6">
        <v>26571166</v>
      </c>
    </row>
    <row r="19" spans="1:3" ht="14.5" customHeight="1" x14ac:dyDescent="0.35">
      <c r="A19" s="44"/>
      <c r="B19" s="46" t="s">
        <v>49</v>
      </c>
      <c r="C19" s="47"/>
    </row>
    <row r="20" spans="1:3" ht="14.5" customHeight="1" x14ac:dyDescent="0.35">
      <c r="A20" s="44"/>
      <c r="B20" s="11" t="s">
        <v>143</v>
      </c>
      <c r="C20" s="6">
        <v>1160000</v>
      </c>
    </row>
    <row r="21" spans="1:3" ht="14.5" customHeight="1" x14ac:dyDescent="0.35">
      <c r="A21" s="44"/>
      <c r="B21" s="11"/>
      <c r="C21" s="6"/>
    </row>
    <row r="22" spans="1:3" ht="14.5" customHeight="1" x14ac:dyDescent="0.35">
      <c r="A22" s="44"/>
      <c r="B22" s="46" t="s">
        <v>106</v>
      </c>
      <c r="C22" s="47"/>
    </row>
    <row r="23" spans="1:3" ht="14.5" customHeight="1" x14ac:dyDescent="0.35">
      <c r="A23" s="44"/>
      <c r="B23" s="11"/>
      <c r="C23" s="16"/>
    </row>
    <row r="24" spans="1:3" x14ac:dyDescent="0.35">
      <c r="A24" s="5" t="s">
        <v>6</v>
      </c>
      <c r="B24" s="37" t="s">
        <v>136</v>
      </c>
      <c r="C24" s="37"/>
    </row>
    <row r="25" spans="1:3" x14ac:dyDescent="0.35">
      <c r="A25" s="5" t="s">
        <v>7</v>
      </c>
      <c r="B25" s="37" t="s">
        <v>140</v>
      </c>
      <c r="C25" s="37"/>
    </row>
    <row r="26" spans="1:3" x14ac:dyDescent="0.35">
      <c r="A26" s="5" t="s">
        <v>8</v>
      </c>
      <c r="B26" s="37" t="s">
        <v>139</v>
      </c>
      <c r="C26" s="37"/>
    </row>
    <row r="27" spans="1:3" x14ac:dyDescent="0.35">
      <c r="A27" s="5" t="s">
        <v>40</v>
      </c>
      <c r="B27" s="40">
        <v>45063</v>
      </c>
      <c r="C27" s="41"/>
    </row>
    <row r="28" spans="1:3" x14ac:dyDescent="0.35">
      <c r="A28" s="5" t="s">
        <v>9</v>
      </c>
      <c r="B28" s="36">
        <v>45271</v>
      </c>
      <c r="C28" s="36"/>
    </row>
    <row r="29" spans="1:3" x14ac:dyDescent="0.35">
      <c r="A29" s="5" t="s">
        <v>10</v>
      </c>
      <c r="B29" s="36">
        <v>44942</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15" zoomScale="90" zoomScaleNormal="90" workbookViewId="0">
      <selection activeCell="B8" sqref="B8:C8"/>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6" t="s">
        <v>38</v>
      </c>
      <c r="B1" s="66"/>
      <c r="C1" s="66"/>
    </row>
    <row r="2" spans="1:3" x14ac:dyDescent="0.35">
      <c r="A2" s="13" t="s">
        <v>24</v>
      </c>
      <c r="B2" s="67" t="s">
        <v>148</v>
      </c>
      <c r="C2" s="68"/>
    </row>
    <row r="3" spans="1:3" x14ac:dyDescent="0.35">
      <c r="A3" s="5" t="s">
        <v>11</v>
      </c>
      <c r="B3" s="37" t="str">
        <f>'GENERALES NOTA 322'!B2:C2</f>
        <v>25175400300120220015000</v>
      </c>
      <c r="C3" s="37"/>
    </row>
    <row r="4" spans="1:3" x14ac:dyDescent="0.35">
      <c r="A4" s="5" t="s">
        <v>0</v>
      </c>
      <c r="B4" s="37" t="str">
        <f>'GENERALES NOTA 322'!B3:C3</f>
        <v>JUZGADO PRIMERO (1°) CIVIL MUNICIPAL DE CHIA</v>
      </c>
      <c r="C4" s="37"/>
    </row>
    <row r="5" spans="1:3" x14ac:dyDescent="0.35">
      <c r="A5" s="5" t="s">
        <v>107</v>
      </c>
      <c r="B5" s="37" t="str">
        <f>'GENERALES NOTA 322'!B4:C4</f>
        <v>COMPLEJO COMERCIAL CENTRO CHIA</v>
      </c>
      <c r="C5" s="37"/>
    </row>
    <row r="6" spans="1:3" x14ac:dyDescent="0.35">
      <c r="A6" s="5" t="s">
        <v>1</v>
      </c>
      <c r="B6" s="37" t="str">
        <f>'GENERALES NOTA 322'!B5:C5</f>
        <v>JOSEFINA PERDIGÓN DE RUBIANO</v>
      </c>
      <c r="C6" s="37"/>
    </row>
    <row r="7" spans="1:3" x14ac:dyDescent="0.35">
      <c r="A7" s="5" t="s">
        <v>108</v>
      </c>
      <c r="B7" s="37" t="str">
        <f>'GENERALES NOTA 322'!B6:C6</f>
        <v>LLAMADA EN GARANTIA</v>
      </c>
      <c r="C7" s="37"/>
    </row>
    <row r="8" spans="1:3" x14ac:dyDescent="0.35">
      <c r="A8" s="13" t="s">
        <v>25</v>
      </c>
      <c r="B8" s="37">
        <v>22996376</v>
      </c>
      <c r="C8" s="37"/>
    </row>
    <row r="9" spans="1:3" x14ac:dyDescent="0.35">
      <c r="A9" s="13" t="s">
        <v>26</v>
      </c>
      <c r="B9" s="37" t="s">
        <v>144</v>
      </c>
      <c r="C9" s="37"/>
    </row>
    <row r="10" spans="1:3" x14ac:dyDescent="0.35">
      <c r="A10" s="13" t="s">
        <v>75</v>
      </c>
      <c r="B10" s="67">
        <v>5000000000</v>
      </c>
      <c r="C10" s="69"/>
    </row>
    <row r="11" spans="1:3" x14ac:dyDescent="0.35">
      <c r="A11" s="13" t="s">
        <v>114</v>
      </c>
      <c r="B11" s="67" t="s">
        <v>147</v>
      </c>
      <c r="C11" s="68"/>
    </row>
    <row r="12" spans="1:3" x14ac:dyDescent="0.35">
      <c r="A12" s="13" t="s">
        <v>58</v>
      </c>
      <c r="B12" s="54" t="s">
        <v>66</v>
      </c>
      <c r="C12" s="55"/>
    </row>
    <row r="13" spans="1:3" x14ac:dyDescent="0.35">
      <c r="A13" s="13" t="s">
        <v>27</v>
      </c>
      <c r="B13" s="37" t="s">
        <v>145</v>
      </c>
      <c r="C13" s="37"/>
    </row>
    <row r="14" spans="1:3" x14ac:dyDescent="0.35">
      <c r="A14" s="13" t="s">
        <v>28</v>
      </c>
      <c r="B14" s="37" t="s">
        <v>31</v>
      </c>
      <c r="C14" s="37"/>
    </row>
    <row r="15" spans="1:3" x14ac:dyDescent="0.35">
      <c r="A15" s="13" t="s">
        <v>29</v>
      </c>
      <c r="B15" s="37" t="s">
        <v>31</v>
      </c>
      <c r="C15" s="37"/>
    </row>
    <row r="16" spans="1:3" x14ac:dyDescent="0.35">
      <c r="A16" s="64" t="s">
        <v>30</v>
      </c>
      <c r="B16" s="37"/>
      <c r="C16" s="37"/>
    </row>
    <row r="17" spans="1:3" x14ac:dyDescent="0.35">
      <c r="A17" s="65"/>
      <c r="B17" s="9" t="s">
        <v>37</v>
      </c>
      <c r="C17" s="10" t="s">
        <v>14</v>
      </c>
    </row>
    <row r="18" spans="1:3" x14ac:dyDescent="0.35">
      <c r="A18" s="65"/>
      <c r="B18" s="11" t="s">
        <v>146</v>
      </c>
      <c r="C18" s="35">
        <v>0.5</v>
      </c>
    </row>
    <row r="19" spans="1:3" x14ac:dyDescent="0.35">
      <c r="A19" s="65"/>
      <c r="B19" s="11"/>
      <c r="C19" s="11"/>
    </row>
    <row r="20" spans="1:3" x14ac:dyDescent="0.35">
      <c r="A20" s="65"/>
      <c r="B20" s="11"/>
      <c r="C20" s="11"/>
    </row>
    <row r="21" spans="1:3" x14ac:dyDescent="0.35">
      <c r="A21" s="13" t="s">
        <v>23</v>
      </c>
      <c r="B21" s="37"/>
      <c r="C21" s="37"/>
    </row>
    <row r="22" spans="1:3" x14ac:dyDescent="0.35">
      <c r="A22" s="13" t="s">
        <v>59</v>
      </c>
      <c r="B22" s="54"/>
      <c r="C22" s="55"/>
    </row>
    <row r="23" spans="1:3" x14ac:dyDescent="0.35">
      <c r="A23" s="13" t="s">
        <v>15</v>
      </c>
      <c r="B23" s="37" t="s">
        <v>19</v>
      </c>
      <c r="C23" s="37"/>
    </row>
    <row r="24" spans="1:3" x14ac:dyDescent="0.35">
      <c r="A24" s="13" t="s">
        <v>73</v>
      </c>
      <c r="B24" s="37"/>
      <c r="C24" s="37"/>
    </row>
    <row r="25" spans="1:3" x14ac:dyDescent="0.35">
      <c r="A25" s="13" t="s">
        <v>36</v>
      </c>
      <c r="B25" s="37"/>
      <c r="C25" s="37"/>
    </row>
    <row r="26" spans="1:3" x14ac:dyDescent="0.35">
      <c r="A26" s="12" t="s">
        <v>74</v>
      </c>
      <c r="B26" s="37" t="s">
        <v>31</v>
      </c>
      <c r="C26" s="37"/>
    </row>
    <row r="27" spans="1:3" x14ac:dyDescent="0.35">
      <c r="A27" s="63" t="s">
        <v>62</v>
      </c>
      <c r="B27" s="63"/>
      <c r="C27" s="63"/>
    </row>
    <row r="28" spans="1:3" ht="14.5" customHeight="1" x14ac:dyDescent="0.35">
      <c r="A28" s="58" t="s">
        <v>35</v>
      </c>
      <c r="B28" s="59"/>
      <c r="C28" s="31"/>
    </row>
    <row r="29" spans="1:3" ht="14.5" customHeight="1" x14ac:dyDescent="0.35">
      <c r="A29" s="60" t="s">
        <v>34</v>
      </c>
      <c r="B29" s="61"/>
      <c r="C29" s="31"/>
    </row>
    <row r="30" spans="1:3" ht="14.5" customHeight="1" x14ac:dyDescent="0.35">
      <c r="A30" s="60" t="s">
        <v>13</v>
      </c>
      <c r="B30" s="61"/>
      <c r="C30" s="32"/>
    </row>
    <row r="31" spans="1:3" ht="14.5" customHeight="1" x14ac:dyDescent="0.35">
      <c r="A31" s="60" t="s">
        <v>33</v>
      </c>
      <c r="B31" s="61"/>
      <c r="C31" s="31"/>
    </row>
    <row r="32" spans="1:3" x14ac:dyDescent="0.35">
      <c r="C32" s="31"/>
    </row>
    <row r="33" spans="1:3" ht="14.5" customHeight="1" x14ac:dyDescent="0.35">
      <c r="C33" s="31"/>
    </row>
    <row r="34" spans="1:3" ht="14.5" customHeight="1" x14ac:dyDescent="0.35">
      <c r="A34" s="60" t="s">
        <v>92</v>
      </c>
      <c r="B34" s="61"/>
      <c r="C34" s="33"/>
    </row>
    <row r="35" spans="1:3" x14ac:dyDescent="0.35">
      <c r="A35" s="58" t="s">
        <v>104</v>
      </c>
      <c r="B35" s="59"/>
      <c r="C35" s="34"/>
    </row>
    <row r="36" spans="1:3" x14ac:dyDescent="0.35">
      <c r="A36" s="62" t="s">
        <v>86</v>
      </c>
      <c r="B36" s="62"/>
      <c r="C36" s="62"/>
    </row>
    <row r="37" spans="1:3" x14ac:dyDescent="0.35">
      <c r="A37" s="56" t="s">
        <v>87</v>
      </c>
      <c r="B37" s="56"/>
      <c r="C37" s="11"/>
    </row>
    <row r="38" spans="1:3" x14ac:dyDescent="0.35">
      <c r="A38" s="56" t="s">
        <v>88</v>
      </c>
      <c r="B38" s="56"/>
      <c r="C38" s="11"/>
    </row>
    <row r="39" spans="1:3" x14ac:dyDescent="0.35">
      <c r="A39" s="56" t="s">
        <v>89</v>
      </c>
      <c r="B39" s="56"/>
      <c r="C39" s="11"/>
    </row>
    <row r="40" spans="1:3" x14ac:dyDescent="0.35">
      <c r="A40" s="56" t="s">
        <v>90</v>
      </c>
      <c r="B40" s="56"/>
      <c r="C40" s="11"/>
    </row>
    <row r="41" spans="1:3" x14ac:dyDescent="0.35">
      <c r="A41" s="56" t="s">
        <v>91</v>
      </c>
      <c r="B41" s="56"/>
      <c r="C41" s="11"/>
    </row>
    <row r="42" spans="1:3" x14ac:dyDescent="0.35">
      <c r="A42" s="56" t="s">
        <v>93</v>
      </c>
      <c r="B42" s="56"/>
      <c r="C42" s="11"/>
    </row>
    <row r="43" spans="1:3" x14ac:dyDescent="0.35">
      <c r="A43" s="56" t="s">
        <v>94</v>
      </c>
      <c r="B43" s="56"/>
      <c r="C43" s="11"/>
    </row>
    <row r="44" spans="1:3" x14ac:dyDescent="0.35">
      <c r="A44" s="56" t="s">
        <v>95</v>
      </c>
      <c r="B44" s="56"/>
      <c r="C44" s="11"/>
    </row>
    <row r="45" spans="1:3" x14ac:dyDescent="0.35">
      <c r="A45" s="56" t="s">
        <v>96</v>
      </c>
      <c r="B45" s="56"/>
      <c r="C45" s="11"/>
    </row>
    <row r="46" spans="1:3" x14ac:dyDescent="0.35">
      <c r="A46" s="56" t="s">
        <v>97</v>
      </c>
      <c r="B46" s="56"/>
      <c r="C46" s="11"/>
    </row>
    <row r="47" spans="1:3" x14ac:dyDescent="0.35">
      <c r="A47" s="56" t="s">
        <v>98</v>
      </c>
      <c r="B47" s="56"/>
      <c r="C47" s="11"/>
    </row>
    <row r="48" spans="1:3" x14ac:dyDescent="0.35">
      <c r="A48" s="56" t="s">
        <v>99</v>
      </c>
      <c r="B48" s="56"/>
      <c r="C48" s="11"/>
    </row>
    <row r="49" spans="1:3" x14ac:dyDescent="0.35">
      <c r="A49" s="56" t="s">
        <v>100</v>
      </c>
      <c r="B49" s="56"/>
      <c r="C49" s="11"/>
    </row>
    <row r="50" spans="1:3" x14ac:dyDescent="0.35">
      <c r="A50" s="56" t="s">
        <v>101</v>
      </c>
      <c r="B50" s="56"/>
      <c r="C50" s="11"/>
    </row>
    <row r="51" spans="1:3" x14ac:dyDescent="0.35">
      <c r="A51" s="56" t="s">
        <v>102</v>
      </c>
      <c r="B51" s="56"/>
      <c r="C51" s="11"/>
    </row>
    <row r="52" spans="1:3" x14ac:dyDescent="0.35">
      <c r="A52" s="56" t="s">
        <v>103</v>
      </c>
      <c r="B52" s="56"/>
      <c r="C52" s="11"/>
    </row>
    <row r="53" spans="1:3" x14ac:dyDescent="0.35">
      <c r="A53" s="57"/>
      <c r="B53" s="57"/>
      <c r="C53" s="11"/>
    </row>
  </sheetData>
  <mergeCells count="48">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90" zoomScaleNormal="90" workbookViewId="0">
      <selection activeCell="C20" sqref="C20"/>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6" t="s">
        <v>41</v>
      </c>
      <c r="B1" s="66"/>
      <c r="C1" s="66"/>
    </row>
    <row r="2" spans="1:6" x14ac:dyDescent="0.35">
      <c r="A2" s="20" t="s">
        <v>24</v>
      </c>
      <c r="B2" s="74" t="str">
        <f>'GENERALES NOTA 321'!B2:C2</f>
        <v>SINIESTRO 126874637 - LEGIS APJ32181</v>
      </c>
      <c r="C2" s="75"/>
    </row>
    <row r="3" spans="1:6" x14ac:dyDescent="0.35">
      <c r="A3" s="21" t="s">
        <v>11</v>
      </c>
      <c r="B3" s="76" t="str">
        <f>'GENERALES NOTA 322'!B2:C2</f>
        <v>25175400300120220015000</v>
      </c>
      <c r="C3" s="76"/>
    </row>
    <row r="4" spans="1:6" x14ac:dyDescent="0.35">
      <c r="A4" s="21" t="s">
        <v>0</v>
      </c>
      <c r="B4" s="76" t="str">
        <f>'GENERALES NOTA 322'!B3:C3</f>
        <v>JUZGADO PRIMERO (1°) CIVIL MUNICIPAL DE CHIA</v>
      </c>
      <c r="C4" s="76"/>
    </row>
    <row r="5" spans="1:6" x14ac:dyDescent="0.35">
      <c r="A5" s="21" t="s">
        <v>107</v>
      </c>
      <c r="B5" s="76" t="str">
        <f>'GENERALES NOTA 322'!B4:C4</f>
        <v>COMPLEJO COMERCIAL CENTRO CHIA</v>
      </c>
      <c r="C5" s="76"/>
    </row>
    <row r="6" spans="1:6" ht="14.5" customHeight="1" x14ac:dyDescent="0.35">
      <c r="A6" s="21" t="s">
        <v>1</v>
      </c>
      <c r="B6" s="76" t="str">
        <f>'GENERALES NOTA 322'!B5:C5</f>
        <v>JOSEFINA PERDIGÓN DE RUBIANO</v>
      </c>
      <c r="C6" s="76"/>
    </row>
    <row r="7" spans="1:6" x14ac:dyDescent="0.35">
      <c r="A7" s="21" t="s">
        <v>108</v>
      </c>
      <c r="B7" s="76" t="str">
        <f>'GENERALES NOTA 322'!B6:C6</f>
        <v>LLAMADA EN GARANTIA</v>
      </c>
      <c r="C7" s="76"/>
    </row>
    <row r="8" spans="1:6" ht="29" x14ac:dyDescent="0.35">
      <c r="A8" s="21" t="s">
        <v>44</v>
      </c>
      <c r="B8" s="70">
        <f>'GENERALES NOTA 322'!B15:C15</f>
        <v>27731166</v>
      </c>
      <c r="C8" s="71"/>
    </row>
    <row r="9" spans="1:6" x14ac:dyDescent="0.35">
      <c r="A9" s="77" t="s">
        <v>45</v>
      </c>
      <c r="B9" s="78" t="s">
        <v>46</v>
      </c>
      <c r="C9" s="79"/>
    </row>
    <row r="10" spans="1:6" x14ac:dyDescent="0.35">
      <c r="A10" s="77"/>
      <c r="B10" s="22" t="s">
        <v>47</v>
      </c>
      <c r="C10" s="19">
        <f>'GENERALES NOTA 322'!C17</f>
        <v>0</v>
      </c>
    </row>
    <row r="11" spans="1:6" x14ac:dyDescent="0.35">
      <c r="A11" s="77"/>
      <c r="B11" s="22" t="s">
        <v>48</v>
      </c>
      <c r="C11" s="19">
        <f>'GENERALES NOTA 322'!C18</f>
        <v>26571166</v>
      </c>
    </row>
    <row r="12" spans="1:6" x14ac:dyDescent="0.35">
      <c r="A12" s="77"/>
      <c r="B12" s="78"/>
      <c r="C12" s="79"/>
    </row>
    <row r="13" spans="1:6" x14ac:dyDescent="0.35">
      <c r="A13" s="77"/>
      <c r="B13" s="22" t="s">
        <v>110</v>
      </c>
      <c r="C13" s="24">
        <v>1160000</v>
      </c>
    </row>
    <row r="14" spans="1:6" x14ac:dyDescent="0.35">
      <c r="A14" s="77"/>
      <c r="B14" s="22" t="s">
        <v>111</v>
      </c>
      <c r="C14" s="24"/>
      <c r="E14" t="s">
        <v>57</v>
      </c>
      <c r="F14" s="17">
        <v>0.7</v>
      </c>
    </row>
    <row r="15" spans="1:6" x14ac:dyDescent="0.35">
      <c r="A15" s="23" t="s">
        <v>42</v>
      </c>
      <c r="B15" s="74" t="s">
        <v>127</v>
      </c>
      <c r="C15" s="75"/>
    </row>
    <row r="16" spans="1:6" ht="15" customHeight="1" x14ac:dyDescent="0.35">
      <c r="A16" s="21" t="s">
        <v>43</v>
      </c>
      <c r="B16" s="72" t="s">
        <v>149</v>
      </c>
      <c r="C16" s="73"/>
    </row>
    <row r="17" spans="1:3" ht="28.5" customHeight="1" x14ac:dyDescent="0.35">
      <c r="A17" s="14" t="s">
        <v>50</v>
      </c>
      <c r="B17" s="82">
        <f>((C19+C20+C22+C23)-C26)*C25*C27</f>
        <v>0</v>
      </c>
      <c r="C17" s="82"/>
    </row>
    <row r="18" spans="1:3" x14ac:dyDescent="0.35">
      <c r="A18" s="23" t="s">
        <v>51</v>
      </c>
      <c r="B18" s="80" t="s">
        <v>46</v>
      </c>
      <c r="C18" s="81"/>
    </row>
    <row r="19" spans="1:3" x14ac:dyDescent="0.35">
      <c r="A19" s="88"/>
      <c r="B19" s="22" t="s">
        <v>47</v>
      </c>
      <c r="C19" s="19"/>
    </row>
    <row r="20" spans="1:3" x14ac:dyDescent="0.35">
      <c r="A20" s="89"/>
      <c r="B20" s="22" t="s">
        <v>48</v>
      </c>
      <c r="C20" s="19">
        <v>452900</v>
      </c>
    </row>
    <row r="21" spans="1:3" x14ac:dyDescent="0.35">
      <c r="A21" s="89"/>
      <c r="B21" s="78" t="s">
        <v>49</v>
      </c>
      <c r="C21" s="79"/>
    </row>
    <row r="22" spans="1:3" x14ac:dyDescent="0.35">
      <c r="A22" s="89"/>
      <c r="B22" s="22" t="s">
        <v>110</v>
      </c>
      <c r="C22" s="19">
        <v>1160000</v>
      </c>
    </row>
    <row r="23" spans="1:3" ht="29" x14ac:dyDescent="0.35">
      <c r="A23" s="89"/>
      <c r="B23" s="22" t="s">
        <v>112</v>
      </c>
      <c r="C23" s="19">
        <v>0</v>
      </c>
    </row>
    <row r="24" spans="1:3" x14ac:dyDescent="0.35">
      <c r="A24" s="89"/>
      <c r="B24" s="78" t="s">
        <v>113</v>
      </c>
      <c r="C24" s="79"/>
    </row>
    <row r="25" spans="1:3" x14ac:dyDescent="0.35">
      <c r="A25" s="25"/>
      <c r="B25" s="22" t="s">
        <v>125</v>
      </c>
      <c r="C25" s="26">
        <v>1</v>
      </c>
    </row>
    <row r="26" spans="1:3" x14ac:dyDescent="0.35">
      <c r="A26" s="27"/>
      <c r="B26" s="22" t="s">
        <v>114</v>
      </c>
      <c r="C26" s="28">
        <v>1612900</v>
      </c>
    </row>
    <row r="27" spans="1:3" x14ac:dyDescent="0.35">
      <c r="A27" s="27"/>
      <c r="B27" s="22" t="s">
        <v>133</v>
      </c>
      <c r="C27" s="26">
        <v>1</v>
      </c>
    </row>
    <row r="28" spans="1:3" x14ac:dyDescent="0.35">
      <c r="A28" s="18" t="s">
        <v>105</v>
      </c>
      <c r="B28" s="82">
        <f>IFERROR(B17*(VLOOKUP(B15,Hoja2!$G$1:$H$6,2,0)),16666)</f>
        <v>0</v>
      </c>
      <c r="C28" s="82"/>
    </row>
    <row r="29" spans="1:3" ht="29" x14ac:dyDescent="0.35">
      <c r="A29" s="21" t="s">
        <v>52</v>
      </c>
      <c r="B29" s="83" t="s">
        <v>150</v>
      </c>
      <c r="C29" s="84"/>
    </row>
    <row r="30" spans="1:3" ht="29" x14ac:dyDescent="0.35">
      <c r="A30" s="21" t="s">
        <v>53</v>
      </c>
      <c r="B30" s="85" t="s">
        <v>151</v>
      </c>
      <c r="C30" s="86"/>
    </row>
    <row r="31" spans="1:3" ht="18.5" x14ac:dyDescent="0.35">
      <c r="A31" s="29" t="s">
        <v>115</v>
      </c>
      <c r="B31" s="29"/>
      <c r="C31" s="29"/>
    </row>
    <row r="32" spans="1:3" x14ac:dyDescent="0.35">
      <c r="A32" s="30" t="s">
        <v>116</v>
      </c>
      <c r="B32" s="87"/>
      <c r="C32" s="87"/>
    </row>
    <row r="33" spans="1:3" x14ac:dyDescent="0.35">
      <c r="A33" s="30" t="s">
        <v>117</v>
      </c>
      <c r="B33" s="87"/>
      <c r="C33" s="87"/>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6" t="s">
        <v>54</v>
      </c>
      <c r="B1" s="66"/>
      <c r="C1" s="66"/>
    </row>
    <row r="2" spans="1:3" ht="17.149999999999999" customHeight="1" x14ac:dyDescent="0.35">
      <c r="A2" s="13" t="s">
        <v>24</v>
      </c>
      <c r="B2" s="67" t="str">
        <f>'[2]AUTOS NOTA 321'!B2:C2</f>
        <v xml:space="preserve">SINIESTRO   LEGIS </v>
      </c>
      <c r="C2" s="68"/>
    </row>
    <row r="3" spans="1:3" ht="16" customHeight="1" x14ac:dyDescent="0.35">
      <c r="A3" s="5" t="s">
        <v>11</v>
      </c>
      <c r="B3" s="37" t="str">
        <f>'GENERALES NOTA 322'!B2:C2</f>
        <v>25175400300120220015000</v>
      </c>
      <c r="C3" s="37"/>
    </row>
    <row r="4" spans="1:3" x14ac:dyDescent="0.35">
      <c r="A4" s="5" t="s">
        <v>0</v>
      </c>
      <c r="B4" s="37" t="str">
        <f>'GENERALES NOTA 322'!B3:C3</f>
        <v>JUZGADO PRIMERO (1°) CIVIL MUNICIPAL DE CHIA</v>
      </c>
      <c r="C4" s="37"/>
    </row>
    <row r="5" spans="1:3" ht="29.15" customHeight="1" x14ac:dyDescent="0.35">
      <c r="A5" s="5" t="s">
        <v>107</v>
      </c>
      <c r="B5" s="37" t="str">
        <f>'GENERALES NOTA 322'!B4:C4</f>
        <v>COMPLEJO COMERCIAL CENTRO CHIA</v>
      </c>
      <c r="C5" s="37"/>
    </row>
    <row r="6" spans="1:3" x14ac:dyDescent="0.35">
      <c r="A6" s="5" t="s">
        <v>1</v>
      </c>
      <c r="B6" s="37" t="str">
        <f>'GENERALES NOTA 322'!B5:C5</f>
        <v>JOSEFINA PERDIGÓN DE RUBIANO</v>
      </c>
      <c r="C6" s="37"/>
    </row>
    <row r="7" spans="1:3" ht="43.5" customHeight="1" x14ac:dyDescent="0.35">
      <c r="A7" s="5" t="s">
        <v>108</v>
      </c>
      <c r="B7" s="37" t="str">
        <f>'GENERALES NOTA 322'!B6:C6</f>
        <v>LLAMADA EN GARANTIA</v>
      </c>
      <c r="C7" s="37"/>
    </row>
    <row r="8" spans="1:3" x14ac:dyDescent="0.35">
      <c r="A8" s="5" t="s">
        <v>119</v>
      </c>
      <c r="B8" s="37"/>
      <c r="C8" s="37"/>
    </row>
    <row r="9" spans="1:3" x14ac:dyDescent="0.35">
      <c r="A9" s="15" t="s">
        <v>51</v>
      </c>
      <c r="B9" s="90"/>
      <c r="C9" s="90"/>
    </row>
    <row r="10" spans="1:3" x14ac:dyDescent="0.35">
      <c r="A10" s="15" t="s">
        <v>120</v>
      </c>
      <c r="B10" s="37"/>
      <c r="C10" s="37"/>
    </row>
    <row r="11" spans="1:3" ht="29" x14ac:dyDescent="0.35">
      <c r="A11" s="15" t="s">
        <v>121</v>
      </c>
      <c r="B11" s="91"/>
      <c r="C11" s="57"/>
    </row>
    <row r="12" spans="1:3" ht="58" x14ac:dyDescent="0.35">
      <c r="A12" s="5" t="s">
        <v>63</v>
      </c>
      <c r="B12" s="37"/>
      <c r="C12" s="37"/>
    </row>
    <row r="13" spans="1:3" ht="58" x14ac:dyDescent="0.35">
      <c r="A13" s="5" t="s">
        <v>64</v>
      </c>
      <c r="B13" s="37"/>
      <c r="C13" s="37"/>
    </row>
    <row r="14" spans="1:3" x14ac:dyDescent="0.35">
      <c r="A14" s="5" t="s">
        <v>65</v>
      </c>
      <c r="B14" s="11"/>
      <c r="C14" s="11"/>
    </row>
    <row r="15" spans="1:3" x14ac:dyDescent="0.35">
      <c r="A15" s="15" t="s">
        <v>122</v>
      </c>
      <c r="B15" s="37"/>
      <c r="C15" s="37"/>
    </row>
    <row r="16" spans="1:3" x14ac:dyDescent="0.35">
      <c r="A16" s="11" t="s">
        <v>123</v>
      </c>
      <c r="B16" s="57"/>
      <c r="C16" s="57"/>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pageSetup orientation="portrait" copies="0"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124</v>
      </c>
    </row>
    <row r="2" spans="1:1" x14ac:dyDescent="0.35">
      <c r="A2" t="s">
        <v>32</v>
      </c>
    </row>
  </sheetData>
  <pageMargins left="0.7" right="0.7" top="0.75" bottom="0.75" header="0.3" footer="0.3"/>
  <pageSetup orientation="portrait" copies="0"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58</v>
      </c>
      <c r="B1" t="s">
        <v>31</v>
      </c>
      <c r="C1" s="8" t="s">
        <v>30</v>
      </c>
      <c r="D1" s="8" t="s">
        <v>59</v>
      </c>
      <c r="E1" s="3" t="s">
        <v>15</v>
      </c>
      <c r="F1" s="2" t="s">
        <v>57</v>
      </c>
      <c r="G1" s="2" t="s">
        <v>126</v>
      </c>
      <c r="H1" s="4">
        <v>0.7</v>
      </c>
      <c r="I1" t="s">
        <v>12</v>
      </c>
      <c r="J1" t="s">
        <v>80</v>
      </c>
      <c r="L1" t="s">
        <v>132</v>
      </c>
    </row>
    <row r="2" spans="1:12" x14ac:dyDescent="0.35">
      <c r="A2" t="s">
        <v>66</v>
      </c>
      <c r="B2" t="s">
        <v>32</v>
      </c>
      <c r="C2" t="s">
        <v>70</v>
      </c>
      <c r="D2" s="2" t="s">
        <v>60</v>
      </c>
      <c r="E2" s="1" t="s">
        <v>18</v>
      </c>
      <c r="F2" s="2" t="s">
        <v>55</v>
      </c>
      <c r="G2" s="2" t="s">
        <v>127</v>
      </c>
      <c r="H2" s="4">
        <v>0.25</v>
      </c>
      <c r="I2" t="s">
        <v>76</v>
      </c>
      <c r="J2" t="s">
        <v>81</v>
      </c>
      <c r="L2" t="s">
        <v>109</v>
      </c>
    </row>
    <row r="3" spans="1:12" x14ac:dyDescent="0.35">
      <c r="A3" t="s">
        <v>67</v>
      </c>
      <c r="C3" t="s">
        <v>71</v>
      </c>
      <c r="D3" s="2" t="s">
        <v>61</v>
      </c>
      <c r="E3" s="1" t="s">
        <v>19</v>
      </c>
      <c r="F3" s="2" t="s">
        <v>56</v>
      </c>
      <c r="G3" s="2" t="s">
        <v>128</v>
      </c>
      <c r="H3" s="4">
        <v>0.55000000000000004</v>
      </c>
      <c r="I3" t="s">
        <v>77</v>
      </c>
      <c r="J3" t="s">
        <v>82</v>
      </c>
    </row>
    <row r="4" spans="1:12" x14ac:dyDescent="0.35">
      <c r="A4" t="s">
        <v>68</v>
      </c>
      <c r="C4" t="s">
        <v>72</v>
      </c>
      <c r="E4" s="1" t="s">
        <v>20</v>
      </c>
      <c r="G4" s="2" t="s">
        <v>129</v>
      </c>
      <c r="H4" s="4">
        <v>0.15</v>
      </c>
      <c r="I4" t="s">
        <v>78</v>
      </c>
      <c r="J4" t="s">
        <v>83</v>
      </c>
    </row>
    <row r="5" spans="1:12" x14ac:dyDescent="0.35">
      <c r="A5" t="s">
        <v>69</v>
      </c>
      <c r="E5" s="1" t="s">
        <v>16</v>
      </c>
      <c r="G5" s="2" t="s">
        <v>130</v>
      </c>
      <c r="H5" s="4">
        <v>0.7</v>
      </c>
      <c r="I5" t="s">
        <v>79</v>
      </c>
      <c r="J5" t="s">
        <v>84</v>
      </c>
    </row>
    <row r="6" spans="1:12" x14ac:dyDescent="0.35">
      <c r="E6" s="1" t="s">
        <v>17</v>
      </c>
      <c r="G6" s="2" t="s">
        <v>131</v>
      </c>
      <c r="H6" s="4">
        <v>0.3</v>
      </c>
      <c r="J6" t="s">
        <v>85</v>
      </c>
    </row>
    <row r="7" spans="1:12" x14ac:dyDescent="0.35">
      <c r="E7" s="1" t="s">
        <v>22</v>
      </c>
      <c r="G7" s="2" t="s">
        <v>55</v>
      </c>
    </row>
    <row r="8" spans="1:12" x14ac:dyDescent="0.3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Angie Zambrano</cp:lastModifiedBy>
  <dcterms:created xsi:type="dcterms:W3CDTF">2020-12-07T14:41:17Z</dcterms:created>
  <dcterms:modified xsi:type="dcterms:W3CDTF">2024-01-03T21:24:34Z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2024-01-03T19:57:07Z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8715cfd1-5c3e-49ee-8c48-116c081b71ed</vt:lpwstr>
  </property>
  <property fmtid="{D5CDD505-2E9C-101B-9397-08002B2CF9AE}" pid="29" name="MSIP_Label_863bc15e-e7bf-41c1-bdb3-03882d8a2e2c_ContentBits">
    <vt:lpwstr>1</vt:lpwstr>
  </property>
</Properties>
</file>