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B986CB05-1318-468B-B686-E27F8F476BC9}"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GENERALES NOTA 321" sheetId="10" r:id="rId2"/>
    <sheet name="GENERALES  NOTA 324" sheetId="11" r:id="rId3"/>
    <sheet name="GENERALES NOTA 325" sheetId="12" r:id="rId4"/>
    <sheet name="CONCEPTO CONCILIACIÓN NOTA 330"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3" l="1"/>
  <c r="H23" i="13" s="1"/>
  <c r="H25" i="13" s="1"/>
  <c r="G21" i="13"/>
  <c r="G23" i="13" s="1"/>
  <c r="G25" i="13" s="1"/>
  <c r="F21" i="13"/>
  <c r="F23" i="13" s="1"/>
  <c r="F25" i="13" s="1"/>
  <c r="E21" i="13"/>
  <c r="E23" i="13" s="1"/>
  <c r="E25" i="13" s="1"/>
  <c r="D21" i="13"/>
  <c r="D23" i="13" s="1"/>
  <c r="D25" i="13" s="1"/>
  <c r="H20" i="13"/>
  <c r="H22" i="13" s="1"/>
  <c r="H24" i="13" s="1"/>
  <c r="G20" i="13"/>
  <c r="G22" i="13" s="1"/>
  <c r="G24" i="13" s="1"/>
  <c r="F20" i="13"/>
  <c r="F22" i="13" s="1"/>
  <c r="F24" i="13" s="1"/>
  <c r="E20" i="13"/>
  <c r="E22" i="13" s="1"/>
  <c r="E24" i="13" s="1"/>
  <c r="D20" i="13"/>
  <c r="D22" i="13" s="1"/>
  <c r="D24" i="13" s="1"/>
  <c r="B7" i="12" l="1"/>
  <c r="B6" i="12"/>
  <c r="B5" i="12"/>
  <c r="B4" i="12"/>
  <c r="B3" i="12"/>
  <c r="B7" i="11"/>
  <c r="B6" i="11"/>
  <c r="B5" i="11"/>
  <c r="B4" i="11"/>
  <c r="B3" i="11"/>
  <c r="B4" i="10"/>
  <c r="B5" i="10"/>
  <c r="B6" i="10"/>
  <c r="B7" i="10"/>
  <c r="B3" i="10"/>
  <c r="B19" i="11" l="1"/>
  <c r="B28" i="11" s="1"/>
  <c r="B8" i="11"/>
</calcChain>
</file>

<file path=xl/sharedStrings.xml><?xml version="1.0" encoding="utf-8"?>
<sst xmlns="http://schemas.openxmlformats.org/spreadsheetml/2006/main" count="190" uniqueCount="142">
  <si>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</si>
  <si>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</si>
  <si>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</si>
  <si>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</si>
  <si>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</si>
  <si>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</si>
  <si>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</si>
  <si>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</si>
  <si>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</si>
  <si>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</si>
  <si>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</si>
  <si>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</si>
  <si>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</si>
  <si>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</si>
  <si>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</si>
  <si>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</si>
  <si>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</si>
  <si>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</si>
  <si>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</si>
  <si>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</si>
  <si>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</si>
  <si>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</si>
  <si>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</si>
  <si>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</si>
  <si>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</si>
  <si>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</si>
  <si>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</si>
  <si>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</si>
  <si>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</si>
  <si>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</si>
  <si>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</si>
  <si>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</si>
  <si>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</si>
  <si>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</si>
  <si>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</si>
  <si>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</si>
  <si>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</si>
  <si>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</si>
  <si>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</si>
  <si>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</si>
  <si>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</si>
  <si>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</si>
  <si>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</si>
  <si>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</si>
  <si>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</si>
  <si>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</si>
  <si>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</si>
  <si>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</si>
  <si>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</si>
  <si>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</si>
  <si>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</si>
  <si>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</si>
  <si>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</si>
  <si>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</si>
  <si>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</si>
  <si>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</si>
  <si>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</si>
  <si>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</si>
  <si>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</si>
  <si>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</si>
  <si>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</si>
  <si>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</si>
  <si>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</si>
  <si>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</si>
  <si>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</si>
  <si>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</si>
  <si>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</si>
  <si>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</si>
  <si>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</si>
  <si>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</si>
  <si>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</si>
  <si>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</si>
  <si>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</si>
  <si>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</si>
  <si>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</si>
  <si>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</si>
  <si>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</si>
  <si>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</si>
  <si>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</si>
  <si>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</si>
  <si>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</si>
  <si>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</si>
  <si>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</si>
  <si>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</si>
  <si>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</si>
  <si>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</si>
  <si>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</si>
  <si>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</si>
  <si>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</si>
  <si>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</si>
  <si>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</si>
  <si>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</si>
  <si>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</si>
  <si>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</si>
  <si>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</si>
  <si>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</si>
  <si>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</si>
  <si>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</si>
  <si>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</si>
  <si>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</si>
  <si>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</si>
  <si>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</si>
  <si>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</si>
  <si>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</si>
  <si>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</si>
  <si>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</si>
  <si>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</si>
  <si>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</si>
  <si>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</si>
  <si>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</si>
  <si>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</si>
  <si>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</si>
  <si>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</si>
  <si>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LLAMAMIENTO EN GARANTÍA</t>
  </si>
  <si>
    <t>76-520-31-05-003-2020-00180-00</t>
  </si>
  <si>
    <t>03 Laboral del Circuito de Palmira</t>
  </si>
  <si>
    <t>COMERCIALIZADORA INTERNACIONAL DE PRODUCTOS BÁSICOS CONGELADOS S.A.S. –PROBASICOS S.A.S.</t>
  </si>
  <si>
    <t>ESTER IDALBA CANO CORREA –actuando en nombre propio y en representación de su hijo menor EMANUEL MORA CANO-, WILSON FELIPE MORA DELGADO, 
MARIA LUCY PEÑAFIEL MORALES Y WILSON FREDY MORA PEÑAFIEL</t>
  </si>
  <si>
    <t>ROBINSON MORA PEÑAFIEL</t>
  </si>
  <si>
    <t>02 de octubre de 2018</t>
  </si>
  <si>
    <t>R.C. Patronal</t>
  </si>
  <si>
    <t>N/A</t>
  </si>
  <si>
    <t>900.696.039-8</t>
  </si>
  <si>
    <t>13 de octubre de 2020</t>
  </si>
  <si>
    <t>21 de febrero de 2022 (auto admisorio)</t>
  </si>
  <si>
    <t>07 de marzo de 2022</t>
  </si>
  <si>
    <t>Conforme a lo enunciado en los hechos de la demanda, el día 16 de enero de 2018, la Comercializadora PROBASICOS SAS suscribió contrato a término indefinido con el señor Robinson Mora Peñafiel para desempeñarse en el cargo de Auxiliar de Mantenimiento para el cual debía realizar funciones relacionadas con el mantenimiento de máquinas e instalaciones de la empresa.
El 24 de noviembre de 2017, Robinson Mora realizó reentrenamiento nivel avanzado de trabajo seguro en alturas en el Servicio Nacional de Aprendizaje SENA para la empresa en la cual se desempeñaba en ese momento como Auxiliar de Mantenimiento –FRUTICOL INDUSTRIAL S.A.S.-. Sin embargo, la empresa PROBASICOS a su ingreso, no realizó examen ni reentrenamiento siendo esta una obligación del empleador.
El 2 de octubre del 2018 y en cumplimiento de sus funciones, Robinson Mora fue enviado por su jefe inmediato Carlos Ortiz para que llevara unos tornillos a sus  compañeros Joaquín Cano Correa y Luis Fernando Salcedo quienes se encontraban instalando una malla en el techo de la bodega, en ese momento Robinson Mora pisa una de las tejas traslúcidas, la cual se corre y por este motivo se resbala y cae desde una altura de 11.5 metros de alto y debido a esta caída fallece.
Para la fecha del incidente la empresa no contaba con una persona encargada del área de Salud Ocupacional ni con un coordinador de trabajo en alturas como lo exige la Resolución 1409 de 2012. Tampoco se contaba con los mínimos requerimientos de seguridad para los empleados trabajar en alturas tales como arnés, casco de protección, red de seguridad en caso de caída, entre otros.
Por otra parte, la empresa no contaba con plan de emergencias ni personal calificado para prestar primeros auxilios por lo que el señor Robinson Mora tuvo que esperar por espacio de una hora para ser atendido, atención que brindó el cuerpo de bomberos de la ciudad de Cali, donde se determinó que ya había fallecido.</t>
  </si>
  <si>
    <t>Daño moral</t>
  </si>
  <si>
    <t>Daño a la vida de relación</t>
  </si>
  <si>
    <t xml:space="preserve">Daño moral </t>
  </si>
  <si>
    <t>1. INEXISTENCIA DE LA OBLIGACIÓN Y COBRO DE LO NO DEBIDO A CARGO DE LA EMPRESA PRODUCTOS BÁSICOS CONGELADOS S.A.S. 
2. PRESCRIPCIÓN
3. ENRIQUECIMIENTO SIN CAUSA
4. INEXISTENCIA DE LA OBLIGACIÓN INDEMNIZATORIA A CARGO DE ALLIANZ SEGUROS S.A. POR LA NO REALIZACIÓN DEL RIESGO ASEGURADO A TRAVÉS DE LA PÓLIZA NEGOCIO EMPRESARIAL NO. 022286316 / 0
5. CONFIGURACIÓN DE UNA EXCLUSIÓN PACTADA EN LA PÓLIZA NEGOCIO EMPRESARIAL NO. 022286316 / 0
6. LÍMITE DE LOS AMPAROS OTORGADOS
7. GENÉRICA O INNOMINADA</t>
  </si>
  <si>
    <t>La contingencia se califica como eventual, atendiendo que, de conformidad con el acervo probatorio que obra dentro del expediente se tiene que por parte del señor Robinson Mora 
se evidencia que hubo una conducta deliberada, inconsciente, innecesaria y culposa, lo cual, sería causa exclusiva y determinante del lamentable desenlace, pues no obra prueba que acredite que el señor Mora Peñafiel estaba cumpliendo labores propias de sus funciones y mucho menos que haya sido enviado a órdenes de su empleador a entregar algún tipo de implementos a las personas que se encontraban realizando labores de altura. Desde dicha perspectiva, resultaría entonces que se configura una exclusión pactada dentro de la Póliza Negocio Empresarial No. 022286316 / 0 que sirvió como base para la vinculación de Allianz Seguros S.A. Al respecto se puede observar:
Exclusiones:
La Compañía no indemniza los daños o perjuicios causados directa o indirectamente por y/o como consecuencia de:
(…)
2. Accidentes de trabajo que hayan sido provocados deliberadamente o por culpa grave del empleado. (Subrayado y negrillas fuera del texto original)
Dentro de la definición de accidente de trabajo indicada en la póliza No. 022286316 / 0, se indica,
(…)
1. Accidente de Trabajo: Es todo siniestro acaecido en forma accidental, súbita e imprevista, ocurrido durante la vigencia de esta póliza, que sobreviene durante el desarrollo de las funciones laborales asignadas legal y contractualmente al empleado, y que le produce la muerte, una lesión corporal o perturbación funcional. (…)
Así entonces, en el caso de una eventual e improbable responsabilidad por parte de la sociedad demandada, no habría lugar a indemnización alguna por parte de Allianz Seguros S.A., atendiendo a que, la configuración de dicha exclusión impide que el contrato de seguro se pueda afectar. Sin embargo, se recomienda mantener la calificación como eventual, bajo el entendido que, si bien, el amparo a afectar sería el de R.C. Patronal, al ser este un proceso laboral, el juzgador podría entrar a analizar el amparo de PLO, frente al cual, dependiendo del material probatorio que obre en ese momento dentro del expediente, podríamos hablar o no de algún tipo de responsabilidad por parte de la aseguradora.</t>
  </si>
  <si>
    <t xml:space="preserve">CONCEPTO DE CONCILIACIÓN 330 </t>
  </si>
  <si>
    <t>CONTINGENCIA</t>
  </si>
  <si>
    <t xml:space="preserve">SUMA SOLICITADA </t>
  </si>
  <si>
    <t>COMENTARIOS ABOGADO EXTERNO</t>
  </si>
  <si>
    <t>COMENTARIO OUT</t>
  </si>
  <si>
    <t>AUTORIZACIÓN COMPAÑÍA SUMA</t>
  </si>
  <si>
    <t xml:space="preserve">AUTORIZACIÓN COMPAÑÍA COMENTARIOS </t>
  </si>
  <si>
    <t>81031902 - Apl. 82442</t>
  </si>
  <si>
    <r>
      <t xml:space="preserve">De conformidad con el acervo probatorio, la situación fáctica que se presenta en el presente proceso y los criterios jurisprudenciales que permiten realizar la liquidación objetivada, se llegó al siguiente resultado:
(i) Lucro Cesante: 1. Ester Idalba Cano Correa: $83.250.000; 2. Emanuel Mora Cano: $53.000.000; 3. Wilson Felipe Mora Delgado: 0; y, 4. María Lucy Peñafiel Morales: 0.
Lo anterior, bajo el entendido que, el señor Robinson Mora devengaba según certificación un salario de $1.167.798. Ahora bien, no se asignó valor alguno respecto a los señores Wilson Felipe mora y María Lucy Peñafiel, atendiendo que, no obra prueba alguna que permita determinar o que por lo menos sea determinable que el señor Robinson sostenía económicamente a sus padres, considerando además que, tenía compañera permanente y un hijo, frente al cual supuestamente mantenía. 
(ii) Daño emergente: 1. Wilson Felipe Mora Delgado: 4.600.000.
Lo anterior, atendiendo a que obra documento en el cual se indica que el valor exequial del señor Robinson costó dicha suma. No obstante, en el interrogatorio de parte se pretenderá que, el señor Wilson Felipe Mora indique si efectivamente ese valor tuvo que ser cubierto de su dinero, o si por el contrario, debido al plan exequial suscrito (en el cual se encontraba su hijo como beneficiario) cubrió en su totalidad dicha suma. Por el momento, se recomienda reconocérselo.
(iii) Daño Moral: 1. Ester Idalba Cano Correa: $60.000.000; 2. Emanuel Mora Cano: $60.000.000; 3. Wilson Felipe Mora Delgado: $60.000.000; 4. María Lucy Peñafiel Morales: $60.000.000; y, 5. Wilson Freddy Mora: $30.000.000
(iv) Daño a la vida de relación: 1. Ester Idalba Cano Correa: $50.000.000; 2. Emanuel Mora Cano: $50.000.000; 3. Wilson Felipe Mora Delgado: $25.000.000; 4. María Lucy Peñafiel Morales: $25.000.000; y, 5. Wilson Freddy Mora: $12.500.000.
Liquidación objetivada: $573.440.000. </t>
    </r>
    <r>
      <rPr>
        <b/>
        <sz val="11"/>
        <color theme="1"/>
        <rFont val="Calibri"/>
        <family val="2"/>
        <scheme val="minor"/>
      </rPr>
      <t>Más allá del valor indicado como liquidación objetivada,  hay que considerar que, en todo caso el límite máximo al cual se obligó la compañía aseguradora respecto al amparo a afectar (RC Patronal) es de $100.000.000, por ello, este fue el único monto que se consignó en la casilla de "VALOR CONTIGENCIA" del presente formato.</t>
    </r>
  </si>
  <si>
    <t>Dra. se cargó auto fija fecha audiencia para el 05 de mayo del 2025 a las 9:00 am.
- Se necesita representante legal.
- Se sugiere no conciliar, debido a la contingencia eventual del proceso.
Por tanto, sugerimos esperar a que se surta la audiencia inicial, así como el debate probatorio para entonces, poder revisar nuevamente el riesgo de exposición de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</si>
</sst>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42" fontId="1" fillId="7" borderId="1" xfId="1"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6" fillId="0" borderId="1" xfId="0" applyFont="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4" borderId="5" xfId="0" applyFill="1" applyBorder="1" applyAlignment="1">
      <alignment horizontal="center" vertical="top" wrapText="1"/>
    </xf>
    <xf numFmtId="0" fontId="2" fillId="4" borderId="7" xfId="0" applyFont="1" applyFill="1" applyBorder="1" applyAlignment="1">
      <alignment horizontal="center"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center" vertical="top" wrapText="1"/>
    </xf>
    <xf numFmtId="0" fontId="0" fillId="0" borderId="5" xfId="0" applyBorder="1" applyAlignment="1">
      <alignment horizontal="center" wrapText="1"/>
    </xf>
    <xf numFmtId="0" fontId="0" fillId="0" borderId="7" xfId="0" applyBorder="1" applyAlignment="1">
      <alignment horizontal="center"/>
    </xf>
    <xf numFmtId="42" fontId="0" fillId="5" borderId="1" xfId="1" applyFont="1" applyFill="1" applyBorder="1" applyAlignment="1">
      <alignment horizontal="justify" vertical="top"/>
    </xf>
    <xf numFmtId="0" fontId="2" fillId="0" borderId="2" xfId="0" applyFont="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3" applyNumberFormat="1"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zoomScaleNormal="100" workbookViewId="0">
      <selection activeCell="B2" sqref="B2:C6"/>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27" t="s">
        <v>42</v>
      </c>
      <c r="B1" s="27"/>
      <c r="C1" s="27"/>
    </row>
    <row r="2" spans="1:3" x14ac:dyDescent="0.25">
      <c r="A2" s="5" t="s">
        <v>12</v>
      </c>
      <c r="B2" s="28" t="s">
        <v>114</v>
      </c>
      <c r="C2" s="28"/>
    </row>
    <row r="3" spans="1:3" x14ac:dyDescent="0.25">
      <c r="A3" s="5" t="s">
        <v>0</v>
      </c>
      <c r="B3" s="28" t="s">
        <v>115</v>
      </c>
      <c r="C3" s="28"/>
    </row>
    <row r="4" spans="1:3" ht="35.450000000000003" customHeight="1" x14ac:dyDescent="0.25">
      <c r="A4" s="5" t="s">
        <v>111</v>
      </c>
      <c r="B4" s="29" t="s">
        <v>116</v>
      </c>
      <c r="C4" s="30"/>
    </row>
    <row r="5" spans="1:3" ht="46.9" customHeight="1" x14ac:dyDescent="0.25">
      <c r="A5" s="5" t="s">
        <v>1</v>
      </c>
      <c r="B5" s="24" t="s">
        <v>117</v>
      </c>
      <c r="C5" s="28"/>
    </row>
    <row r="6" spans="1:3" x14ac:dyDescent="0.25">
      <c r="A6" s="5" t="s">
        <v>112</v>
      </c>
      <c r="B6" s="28" t="s">
        <v>113</v>
      </c>
      <c r="C6" s="28"/>
    </row>
    <row r="7" spans="1:3" x14ac:dyDescent="0.25">
      <c r="A7" s="5" t="s">
        <v>2</v>
      </c>
      <c r="B7" s="28" t="s">
        <v>118</v>
      </c>
      <c r="C7" s="28"/>
    </row>
    <row r="8" spans="1:3" x14ac:dyDescent="0.25">
      <c r="A8" s="5" t="s">
        <v>3</v>
      </c>
      <c r="B8" s="24" t="s">
        <v>119</v>
      </c>
      <c r="C8" s="24"/>
    </row>
    <row r="9" spans="1:3" x14ac:dyDescent="0.25">
      <c r="A9" s="5" t="s">
        <v>4</v>
      </c>
      <c r="B9" s="24" t="s">
        <v>121</v>
      </c>
      <c r="C9" s="24"/>
    </row>
    <row r="10" spans="1:3" x14ac:dyDescent="0.25">
      <c r="A10" s="5" t="s">
        <v>5</v>
      </c>
      <c r="B10" s="24" t="s">
        <v>121</v>
      </c>
      <c r="C10" s="24"/>
    </row>
    <row r="11" spans="1:3" ht="75" customHeight="1" x14ac:dyDescent="0.25">
      <c r="A11" s="5" t="s">
        <v>28</v>
      </c>
      <c r="B11" s="25" t="s">
        <v>120</v>
      </c>
      <c r="C11" s="26"/>
    </row>
    <row r="12" spans="1:3" x14ac:dyDescent="0.25">
      <c r="A12" s="32" t="s">
        <v>6</v>
      </c>
      <c r="B12" s="24" t="s">
        <v>126</v>
      </c>
      <c r="C12" s="28"/>
    </row>
    <row r="13" spans="1:3" ht="30" customHeight="1" x14ac:dyDescent="0.25">
      <c r="A13" s="32"/>
      <c r="B13" s="28"/>
      <c r="C13" s="28"/>
    </row>
    <row r="14" spans="1:3" x14ac:dyDescent="0.25">
      <c r="A14" s="32"/>
      <c r="B14" s="28"/>
      <c r="C14" s="28"/>
    </row>
    <row r="15" spans="1:3" x14ac:dyDescent="0.25">
      <c r="A15" s="5" t="s">
        <v>7</v>
      </c>
      <c r="B15" s="28" t="s">
        <v>116</v>
      </c>
      <c r="C15" s="28"/>
    </row>
    <row r="16" spans="1:3" ht="33.75" customHeight="1" x14ac:dyDescent="0.25">
      <c r="A16" s="5" t="s">
        <v>8</v>
      </c>
      <c r="B16" s="28" t="s">
        <v>122</v>
      </c>
      <c r="C16" s="28"/>
    </row>
    <row r="17" spans="1:3" ht="33.75" customHeight="1" x14ac:dyDescent="0.25">
      <c r="A17" s="5" t="s">
        <v>9</v>
      </c>
      <c r="B17" s="28">
        <v>22286316</v>
      </c>
      <c r="C17" s="28"/>
    </row>
    <row r="18" spans="1:3" ht="33.75" customHeight="1" x14ac:dyDescent="0.25">
      <c r="A18" s="5" t="s">
        <v>43</v>
      </c>
      <c r="B18" s="33" t="s">
        <v>123</v>
      </c>
      <c r="C18" s="34"/>
    </row>
    <row r="19" spans="1:3" x14ac:dyDescent="0.25">
      <c r="A19" s="5" t="s">
        <v>10</v>
      </c>
      <c r="B19" s="31" t="s">
        <v>124</v>
      </c>
      <c r="C19" s="31"/>
    </row>
    <row r="20" spans="1:3" x14ac:dyDescent="0.25">
      <c r="A20" s="5" t="s">
        <v>11</v>
      </c>
      <c r="B20" s="28" t="s">
        <v>125</v>
      </c>
      <c r="C20" s="28"/>
    </row>
  </sheetData>
  <mergeCells count="19">
    <mergeCell ref="B19:C19"/>
    <mergeCell ref="B20:C20"/>
    <mergeCell ref="A12:A14"/>
    <mergeCell ref="B12:C14"/>
    <mergeCell ref="B15:C15"/>
    <mergeCell ref="B16:C16"/>
    <mergeCell ref="B17:C17"/>
    <mergeCell ref="B18:C18"/>
    <mergeCell ref="B8:C8"/>
    <mergeCell ref="B9:C9"/>
    <mergeCell ref="B10:C10"/>
    <mergeCell ref="B11:C11"/>
    <mergeCell ref="A1:C1"/>
    <mergeCell ref="B7:C7"/>
    <mergeCell ref="B2:C2"/>
    <mergeCell ref="B3:C3"/>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workbookViewId="0">
      <selection activeCell="B21" sqref="B21:C2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35" t="s">
        <v>41</v>
      </c>
      <c r="B1" s="35"/>
      <c r="C1" s="35"/>
    </row>
    <row r="2" spans="1:3" x14ac:dyDescent="0.25">
      <c r="A2" s="13" t="s">
        <v>26</v>
      </c>
      <c r="B2" s="38"/>
      <c r="C2" s="39"/>
    </row>
    <row r="3" spans="1:3" x14ac:dyDescent="0.25">
      <c r="A3" s="5" t="s">
        <v>12</v>
      </c>
      <c r="B3" s="28" t="str">
        <f>'GENERALES NOTA 322'!B2:C2</f>
        <v>76-520-31-05-003-2020-00180-00</v>
      </c>
      <c r="C3" s="28"/>
    </row>
    <row r="4" spans="1:3" x14ac:dyDescent="0.25">
      <c r="A4" s="5" t="s">
        <v>0</v>
      </c>
      <c r="B4" s="28" t="str">
        <f>'GENERALES NOTA 322'!B3:C3</f>
        <v>03 Laboral del Circuito de Palmira</v>
      </c>
      <c r="C4" s="28"/>
    </row>
    <row r="5" spans="1:3" x14ac:dyDescent="0.25">
      <c r="A5" s="5" t="s">
        <v>111</v>
      </c>
      <c r="B5" s="28" t="str">
        <f>'GENERALES NOTA 322'!B4:C4</f>
        <v>COMERCIALIZADORA INTERNACIONAL DE PRODUCTOS BÁSICOS CONGELADOS S.A.S. –PROBASICOS S.A.S.</v>
      </c>
      <c r="C5" s="28"/>
    </row>
    <row r="6" spans="1:3" x14ac:dyDescent="0.25">
      <c r="A6" s="5" t="s">
        <v>1</v>
      </c>
      <c r="B6" s="28" t="str">
        <f>'GENERALES NOTA 322'!B5:C5</f>
        <v>ESTER IDALBA CANO CORREA –actuando en nombre propio y en representación de su hijo menor EMANUEL MORA CANO-, WILSON FELIPE MORA DELGADO, 
MARIA LUCY PEÑAFIEL MORALES Y WILSON FREDY MORA PEÑAFIEL</v>
      </c>
      <c r="C6" s="28"/>
    </row>
    <row r="7" spans="1:3" x14ac:dyDescent="0.25">
      <c r="A7" s="5" t="s">
        <v>112</v>
      </c>
      <c r="B7" s="28" t="str">
        <f>'GENERALES NOTA 322'!B6:C6</f>
        <v>LLAMAMIENTO EN GARANTÍA</v>
      </c>
      <c r="C7" s="28"/>
    </row>
    <row r="8" spans="1:3" x14ac:dyDescent="0.25">
      <c r="A8" s="13" t="s">
        <v>27</v>
      </c>
      <c r="B8" s="28"/>
      <c r="C8" s="28"/>
    </row>
    <row r="9" spans="1:3" x14ac:dyDescent="0.25">
      <c r="A9" s="13" t="s">
        <v>28</v>
      </c>
      <c r="B9" s="28"/>
      <c r="C9" s="28"/>
    </row>
    <row r="10" spans="1:3" x14ac:dyDescent="0.25">
      <c r="A10" s="13" t="s">
        <v>79</v>
      </c>
      <c r="B10" s="13"/>
      <c r="C10" s="14"/>
    </row>
    <row r="11" spans="1:3" x14ac:dyDescent="0.25">
      <c r="A11" s="13" t="s">
        <v>61</v>
      </c>
      <c r="B11" s="36"/>
      <c r="C11" s="37"/>
    </row>
    <row r="12" spans="1:3" x14ac:dyDescent="0.25">
      <c r="A12" s="13" t="s">
        <v>29</v>
      </c>
      <c r="B12" s="28"/>
      <c r="C12" s="28"/>
    </row>
    <row r="13" spans="1:3" x14ac:dyDescent="0.25">
      <c r="A13" s="13" t="s">
        <v>30</v>
      </c>
      <c r="B13" s="28"/>
      <c r="C13" s="28"/>
    </row>
    <row r="14" spans="1:3" x14ac:dyDescent="0.25">
      <c r="A14" s="13" t="s">
        <v>31</v>
      </c>
      <c r="B14" s="28"/>
      <c r="C14" s="28"/>
    </row>
    <row r="15" spans="1:3" x14ac:dyDescent="0.25">
      <c r="A15" s="40" t="s">
        <v>32</v>
      </c>
      <c r="B15" s="28"/>
      <c r="C15" s="28"/>
    </row>
    <row r="16" spans="1:3" x14ac:dyDescent="0.25">
      <c r="A16" s="41"/>
      <c r="B16" s="9" t="s">
        <v>40</v>
      </c>
      <c r="C16" s="10" t="s">
        <v>16</v>
      </c>
    </row>
    <row r="17" spans="1:3" x14ac:dyDescent="0.25">
      <c r="A17" s="41"/>
      <c r="B17" s="11"/>
      <c r="C17" s="11"/>
    </row>
    <row r="18" spans="1:3" x14ac:dyDescent="0.25">
      <c r="A18" s="41"/>
      <c r="B18" s="11"/>
      <c r="C18" s="11"/>
    </row>
    <row r="19" spans="1:3" x14ac:dyDescent="0.25">
      <c r="A19" s="41"/>
      <c r="B19" s="11"/>
      <c r="C19" s="11"/>
    </row>
    <row r="20" spans="1:3" x14ac:dyDescent="0.25">
      <c r="A20" s="13" t="s">
        <v>25</v>
      </c>
      <c r="B20" s="28"/>
      <c r="C20" s="28"/>
    </row>
    <row r="21" spans="1:3" x14ac:dyDescent="0.25">
      <c r="A21" s="13" t="s">
        <v>62</v>
      </c>
      <c r="B21" s="36"/>
      <c r="C21" s="37"/>
    </row>
    <row r="22" spans="1:3" x14ac:dyDescent="0.25">
      <c r="A22" s="13" t="s">
        <v>17</v>
      </c>
      <c r="B22" s="28"/>
      <c r="C22" s="28"/>
    </row>
    <row r="23" spans="1:3" x14ac:dyDescent="0.25">
      <c r="A23" s="13" t="s">
        <v>77</v>
      </c>
      <c r="B23" s="28"/>
      <c r="C23" s="28"/>
    </row>
    <row r="24" spans="1:3" x14ac:dyDescent="0.25">
      <c r="A24" s="13" t="s">
        <v>39</v>
      </c>
      <c r="B24" s="28"/>
      <c r="C24" s="28"/>
    </row>
    <row r="25" spans="1:3" x14ac:dyDescent="0.25">
      <c r="A25" s="12" t="s">
        <v>78</v>
      </c>
      <c r="B25" s="28"/>
      <c r="C25" s="28"/>
    </row>
    <row r="26" spans="1:3" x14ac:dyDescent="0.25">
      <c r="A26" s="42" t="s">
        <v>65</v>
      </c>
      <c r="B26" s="42"/>
      <c r="C26" s="42"/>
    </row>
    <row r="27" spans="1:3" x14ac:dyDescent="0.25">
      <c r="A27" s="24" t="s">
        <v>38</v>
      </c>
      <c r="B27" s="24"/>
      <c r="C27" s="24"/>
    </row>
    <row r="28" spans="1:3" x14ac:dyDescent="0.25">
      <c r="A28" s="24" t="s">
        <v>37</v>
      </c>
      <c r="B28" s="24"/>
      <c r="C28" s="24"/>
    </row>
    <row r="29" spans="1:3" x14ac:dyDescent="0.25">
      <c r="A29" s="44" t="s">
        <v>36</v>
      </c>
      <c r="B29" s="44"/>
      <c r="C29" s="44"/>
    </row>
    <row r="30" spans="1:3" x14ac:dyDescent="0.25">
      <c r="A30" s="24" t="s">
        <v>14</v>
      </c>
      <c r="B30" s="24"/>
      <c r="C30" s="24"/>
    </row>
    <row r="31" spans="1:3" x14ac:dyDescent="0.25">
      <c r="A31" s="24" t="s">
        <v>15</v>
      </c>
      <c r="B31" s="24"/>
      <c r="C31" s="24"/>
    </row>
    <row r="32" spans="1:3" x14ac:dyDescent="0.25">
      <c r="A32" s="24" t="s">
        <v>35</v>
      </c>
      <c r="B32" s="24"/>
      <c r="C32" s="24"/>
    </row>
    <row r="33" spans="1:3" x14ac:dyDescent="0.25">
      <c r="A33" s="28" t="s">
        <v>96</v>
      </c>
      <c r="B33" s="28"/>
      <c r="C33" s="28"/>
    </row>
    <row r="34" spans="1:3" x14ac:dyDescent="0.25">
      <c r="A34" s="45" t="s">
        <v>108</v>
      </c>
      <c r="B34" s="45"/>
      <c r="C34" s="45"/>
    </row>
    <row r="35" spans="1:3" x14ac:dyDescent="0.25">
      <c r="A35" s="46" t="s">
        <v>90</v>
      </c>
      <c r="B35" s="46"/>
      <c r="C35" s="46"/>
    </row>
    <row r="36" spans="1:3" x14ac:dyDescent="0.25">
      <c r="A36" s="43" t="s">
        <v>91</v>
      </c>
      <c r="B36" s="43"/>
      <c r="C36" s="11"/>
    </row>
    <row r="37" spans="1:3" x14ac:dyDescent="0.25">
      <c r="A37" s="43" t="s">
        <v>92</v>
      </c>
      <c r="B37" s="43"/>
      <c r="C37" s="11"/>
    </row>
    <row r="38" spans="1:3" x14ac:dyDescent="0.25">
      <c r="A38" s="43" t="s">
        <v>93</v>
      </c>
      <c r="B38" s="43"/>
      <c r="C38" s="11"/>
    </row>
    <row r="39" spans="1:3" x14ac:dyDescent="0.25">
      <c r="A39" s="43" t="s">
        <v>94</v>
      </c>
      <c r="B39" s="43"/>
      <c r="C39" s="11"/>
    </row>
    <row r="40" spans="1:3" x14ac:dyDescent="0.25">
      <c r="A40" s="43" t="s">
        <v>95</v>
      </c>
      <c r="B40" s="43"/>
      <c r="C40" s="11"/>
    </row>
    <row r="41" spans="1:3" x14ac:dyDescent="0.25">
      <c r="A41" s="43" t="s">
        <v>97</v>
      </c>
      <c r="B41" s="43"/>
      <c r="C41" s="11"/>
    </row>
    <row r="42" spans="1:3" x14ac:dyDescent="0.25">
      <c r="A42" s="43" t="s">
        <v>98</v>
      </c>
      <c r="B42" s="43"/>
      <c r="C42" s="11"/>
    </row>
    <row r="43" spans="1:3" x14ac:dyDescent="0.25">
      <c r="A43" s="43" t="s">
        <v>99</v>
      </c>
      <c r="B43" s="43"/>
      <c r="C43" s="11"/>
    </row>
    <row r="44" spans="1:3" x14ac:dyDescent="0.25">
      <c r="A44" s="43" t="s">
        <v>100</v>
      </c>
      <c r="B44" s="43"/>
      <c r="C44" s="11"/>
    </row>
    <row r="45" spans="1:3" x14ac:dyDescent="0.25">
      <c r="A45" s="43" t="s">
        <v>101</v>
      </c>
      <c r="B45" s="43"/>
      <c r="C45" s="11"/>
    </row>
    <row r="46" spans="1:3" x14ac:dyDescent="0.25">
      <c r="A46" s="43" t="s">
        <v>102</v>
      </c>
      <c r="B46" s="43"/>
      <c r="C46" s="11"/>
    </row>
    <row r="47" spans="1:3" x14ac:dyDescent="0.25">
      <c r="A47" s="43" t="s">
        <v>103</v>
      </c>
      <c r="B47" s="43"/>
      <c r="C47" s="11"/>
    </row>
    <row r="48" spans="1:3" x14ac:dyDescent="0.25">
      <c r="A48" s="43" t="s">
        <v>104</v>
      </c>
      <c r="B48" s="43"/>
      <c r="C48" s="11"/>
    </row>
    <row r="49" spans="1:3" x14ac:dyDescent="0.25">
      <c r="A49" s="43" t="s">
        <v>105</v>
      </c>
      <c r="B49" s="43"/>
      <c r="C49" s="11"/>
    </row>
    <row r="50" spans="1:3" x14ac:dyDescent="0.25">
      <c r="A50" s="43" t="s">
        <v>106</v>
      </c>
      <c r="B50" s="43"/>
      <c r="C50" s="11"/>
    </row>
    <row r="51" spans="1:3" x14ac:dyDescent="0.25">
      <c r="A51" s="43" t="s">
        <v>107</v>
      </c>
      <c r="B51" s="43"/>
      <c r="C51" s="11"/>
    </row>
    <row r="52" spans="1:3" x14ac:dyDescent="0.25">
      <c r="A52" s="47"/>
      <c r="B52" s="47"/>
      <c r="C52" s="11"/>
    </row>
  </sheetData>
  <mergeCells count="48">
    <mergeCell ref="A47:B47"/>
    <mergeCell ref="A41:B41"/>
    <mergeCell ref="A42:B42"/>
    <mergeCell ref="A43:B43"/>
    <mergeCell ref="A44:B44"/>
    <mergeCell ref="A45:B45"/>
    <mergeCell ref="A46:B46"/>
    <mergeCell ref="A48:B48"/>
    <mergeCell ref="A49:B49"/>
    <mergeCell ref="A50:B50"/>
    <mergeCell ref="A51:B51"/>
    <mergeCell ref="A52:B52"/>
    <mergeCell ref="A40:B40"/>
    <mergeCell ref="A29:C29"/>
    <mergeCell ref="A30:C30"/>
    <mergeCell ref="A31:C31"/>
    <mergeCell ref="A32:C32"/>
    <mergeCell ref="A33:C33"/>
    <mergeCell ref="A34:C34"/>
    <mergeCell ref="A35:C35"/>
    <mergeCell ref="A36:B36"/>
    <mergeCell ref="A37:B37"/>
    <mergeCell ref="A38:B38"/>
    <mergeCell ref="A39:B39"/>
    <mergeCell ref="A28:C28"/>
    <mergeCell ref="B14:C14"/>
    <mergeCell ref="A15:A19"/>
    <mergeCell ref="B15:C15"/>
    <mergeCell ref="B20:C20"/>
    <mergeCell ref="B21:C21"/>
    <mergeCell ref="B22:C22"/>
    <mergeCell ref="B23:C23"/>
    <mergeCell ref="B24:C24"/>
    <mergeCell ref="B25:C25"/>
    <mergeCell ref="A26:C26"/>
    <mergeCell ref="A27:C27"/>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B21:C21</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Hoja2!$E$2:$E$8</xm:f>
          </x14:formula1>
          <xm:sqref>B22:C22</xm:sqref>
        </x14:dataValidation>
        <x14:dataValidation type="list" allowBlank="1" showInputMessage="1" showErrorMessage="1" xr:uid="{00000000-0002-0000-0100-000004000000}">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30"/>
  <sheetViews>
    <sheetView topLeftCell="A8" zoomScale="85" zoomScaleNormal="85" workbookViewId="0">
      <selection activeCell="A29" sqref="A29"/>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9" ht="18.75" x14ac:dyDescent="0.25">
      <c r="A1" s="35" t="s">
        <v>44</v>
      </c>
      <c r="B1" s="35"/>
      <c r="C1" s="35"/>
    </row>
    <row r="2" spans="1:9" x14ac:dyDescent="0.25">
      <c r="A2" s="13" t="s">
        <v>26</v>
      </c>
      <c r="B2" s="38">
        <v>22286316</v>
      </c>
      <c r="C2" s="39"/>
    </row>
    <row r="3" spans="1:9" x14ac:dyDescent="0.25">
      <c r="A3" s="5" t="s">
        <v>12</v>
      </c>
      <c r="B3" s="28" t="str">
        <f>'GENERALES NOTA 322'!B2:C2</f>
        <v>76-520-31-05-003-2020-00180-00</v>
      </c>
      <c r="C3" s="28"/>
    </row>
    <row r="4" spans="1:9" x14ac:dyDescent="0.25">
      <c r="A4" s="5" t="s">
        <v>0</v>
      </c>
      <c r="B4" s="28" t="str">
        <f>'GENERALES NOTA 322'!B3:C3</f>
        <v>03 Laboral del Circuito de Palmira</v>
      </c>
      <c r="C4" s="28"/>
    </row>
    <row r="5" spans="1:9" x14ac:dyDescent="0.25">
      <c r="A5" s="5" t="s">
        <v>111</v>
      </c>
      <c r="B5" s="28" t="str">
        <f>'GENERALES NOTA 322'!B4:C4</f>
        <v>COMERCIALIZADORA INTERNACIONAL DE PRODUCTOS BÁSICOS CONGELADOS S.A.S. –PROBASICOS S.A.S.</v>
      </c>
      <c r="C5" s="28"/>
    </row>
    <row r="6" spans="1:9" x14ac:dyDescent="0.25">
      <c r="A6" s="5" t="s">
        <v>1</v>
      </c>
      <c r="B6" s="28" t="str">
        <f>'GENERALES NOTA 322'!B5:C5</f>
        <v>ESTER IDALBA CANO CORREA –actuando en nombre propio y en representación de su hijo menor EMANUEL MORA CANO-, WILSON FELIPE MORA DELGADO, 
MARIA LUCY PEÑAFIEL MORALES Y WILSON FREDY MORA PEÑAFIEL</v>
      </c>
      <c r="C6" s="28"/>
    </row>
    <row r="7" spans="1:9" x14ac:dyDescent="0.25">
      <c r="A7" s="5" t="s">
        <v>112</v>
      </c>
      <c r="B7" s="28" t="str">
        <f>'GENERALES NOTA 322'!B6:C6</f>
        <v>LLAMAMIENTO EN GARANTÍA</v>
      </c>
      <c r="C7" s="28"/>
    </row>
    <row r="8" spans="1:9" ht="30" x14ac:dyDescent="0.25">
      <c r="A8" s="5" t="s">
        <v>47</v>
      </c>
      <c r="B8" s="50">
        <f>SUM(C10,C11,C13,C14,C16)</f>
        <v>1812254253</v>
      </c>
      <c r="C8" s="51"/>
    </row>
    <row r="9" spans="1:9" x14ac:dyDescent="0.25">
      <c r="A9" s="55" t="s">
        <v>48</v>
      </c>
      <c r="B9" s="52" t="s">
        <v>49</v>
      </c>
      <c r="C9" s="52"/>
    </row>
    <row r="10" spans="1:9" x14ac:dyDescent="0.25">
      <c r="A10" s="55"/>
      <c r="B10" s="11" t="s">
        <v>50</v>
      </c>
      <c r="C10" s="6">
        <v>245080253</v>
      </c>
    </row>
    <row r="11" spans="1:9" x14ac:dyDescent="0.25">
      <c r="A11" s="55"/>
      <c r="B11" s="11" t="s">
        <v>51</v>
      </c>
      <c r="C11" s="6">
        <v>4690000</v>
      </c>
    </row>
    <row r="12" spans="1:9" x14ac:dyDescent="0.25">
      <c r="A12" s="55"/>
      <c r="B12" s="53" t="s">
        <v>52</v>
      </c>
      <c r="C12" s="54"/>
    </row>
    <row r="13" spans="1:9" x14ac:dyDescent="0.25">
      <c r="A13" s="55"/>
      <c r="B13" s="11" t="s">
        <v>127</v>
      </c>
      <c r="C13" s="23">
        <v>781242000</v>
      </c>
    </row>
    <row r="14" spans="1:9" x14ac:dyDescent="0.25">
      <c r="A14" s="55"/>
      <c r="B14" s="11" t="s">
        <v>128</v>
      </c>
      <c r="C14" s="23">
        <v>781242000</v>
      </c>
      <c r="E14" t="s">
        <v>60</v>
      </c>
      <c r="F14" s="18">
        <v>0.7</v>
      </c>
    </row>
    <row r="15" spans="1:9" x14ac:dyDescent="0.25">
      <c r="A15" s="55"/>
      <c r="B15" s="53" t="s">
        <v>110</v>
      </c>
      <c r="C15" s="54"/>
      <c r="E15" t="s">
        <v>59</v>
      </c>
      <c r="F15" s="19">
        <v>0.3</v>
      </c>
      <c r="I15" s="21"/>
    </row>
    <row r="16" spans="1:9" x14ac:dyDescent="0.25">
      <c r="A16" s="55"/>
      <c r="B16" s="11"/>
      <c r="C16" s="17"/>
      <c r="F16" s="22"/>
      <c r="I16" s="21"/>
    </row>
    <row r="17" spans="1:3" ht="23.25" customHeight="1" x14ac:dyDescent="0.25">
      <c r="A17" s="16" t="s">
        <v>45</v>
      </c>
      <c r="B17" s="38" t="s">
        <v>59</v>
      </c>
      <c r="C17" s="39"/>
    </row>
    <row r="18" spans="1:3" ht="60" x14ac:dyDescent="0.25">
      <c r="A18" s="5" t="s">
        <v>46</v>
      </c>
      <c r="B18" s="57" t="s">
        <v>131</v>
      </c>
      <c r="C18" s="58"/>
    </row>
    <row r="19" spans="1:3" ht="15" customHeight="1" x14ac:dyDescent="0.25">
      <c r="A19" s="15" t="s">
        <v>53</v>
      </c>
      <c r="B19" s="56">
        <f>SUM(C21:C22,C24:C25,C27)</f>
        <v>100000000</v>
      </c>
      <c r="C19" s="56"/>
    </row>
    <row r="20" spans="1:3" x14ac:dyDescent="0.25">
      <c r="A20" s="16" t="s">
        <v>54</v>
      </c>
      <c r="B20" s="59" t="s">
        <v>49</v>
      </c>
      <c r="C20" s="60"/>
    </row>
    <row r="21" spans="1:3" x14ac:dyDescent="0.25">
      <c r="A21" s="48"/>
      <c r="B21" s="11" t="s">
        <v>50</v>
      </c>
      <c r="C21" s="6"/>
    </row>
    <row r="22" spans="1:3" x14ac:dyDescent="0.25">
      <c r="A22" s="49"/>
      <c r="B22" s="11" t="s">
        <v>51</v>
      </c>
      <c r="C22" s="6"/>
    </row>
    <row r="23" spans="1:3" x14ac:dyDescent="0.25">
      <c r="A23" s="49"/>
      <c r="B23" s="53" t="s">
        <v>52</v>
      </c>
      <c r="C23" s="54"/>
    </row>
    <row r="24" spans="1:3" x14ac:dyDescent="0.25">
      <c r="A24" s="49"/>
      <c r="B24" s="11" t="s">
        <v>129</v>
      </c>
      <c r="C24" s="6"/>
    </row>
    <row r="25" spans="1:3" x14ac:dyDescent="0.25">
      <c r="A25" s="49"/>
      <c r="B25" s="11" t="s">
        <v>128</v>
      </c>
      <c r="C25" s="6"/>
    </row>
    <row r="26" spans="1:3" x14ac:dyDescent="0.25">
      <c r="A26" s="49"/>
      <c r="B26" s="53" t="s">
        <v>110</v>
      </c>
      <c r="C26" s="54"/>
    </row>
    <row r="27" spans="1:3" x14ac:dyDescent="0.25">
      <c r="A27" s="49"/>
      <c r="B27" s="11"/>
      <c r="C27" s="6">
        <v>100000000</v>
      </c>
    </row>
    <row r="28" spans="1:3" x14ac:dyDescent="0.25">
      <c r="A28" s="20" t="s">
        <v>109</v>
      </c>
      <c r="B28" s="61">
        <f>IFERROR(B19*(VLOOKUP(B17,E14:F16,2,0)),16666)</f>
        <v>30000000</v>
      </c>
      <c r="C28" s="62"/>
    </row>
    <row r="29" spans="1:3" ht="180" customHeight="1" x14ac:dyDescent="0.25">
      <c r="A29" s="5" t="s">
        <v>55</v>
      </c>
      <c r="B29" s="63" t="s">
        <v>140</v>
      </c>
      <c r="C29" s="39"/>
    </row>
    <row r="30" spans="1:3" ht="45" x14ac:dyDescent="0.25">
      <c r="A30" s="5" t="s">
        <v>56</v>
      </c>
      <c r="B30" s="64" t="s">
        <v>130</v>
      </c>
      <c r="C30" s="65"/>
    </row>
  </sheetData>
  <mergeCells count="22">
    <mergeCell ref="B20:C20"/>
    <mergeCell ref="B28:C28"/>
    <mergeCell ref="B29:C29"/>
    <mergeCell ref="B30:C30"/>
    <mergeCell ref="B26:C26"/>
    <mergeCell ref="B23:C23"/>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B22" sqref="B22"/>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35" t="s">
        <v>57</v>
      </c>
      <c r="B1" s="35"/>
      <c r="C1" s="35"/>
    </row>
    <row r="2" spans="1:3" x14ac:dyDescent="0.25">
      <c r="A2" s="13" t="s">
        <v>26</v>
      </c>
      <c r="B2" s="38"/>
      <c r="C2" s="39"/>
    </row>
    <row r="3" spans="1:3" x14ac:dyDescent="0.25">
      <c r="A3" s="5" t="s">
        <v>12</v>
      </c>
      <c r="B3" s="28" t="str">
        <f>'GENERALES NOTA 322'!B2:C2</f>
        <v>76-520-31-05-003-2020-00180-00</v>
      </c>
      <c r="C3" s="28"/>
    </row>
    <row r="4" spans="1:3" x14ac:dyDescent="0.25">
      <c r="A4" s="5" t="s">
        <v>0</v>
      </c>
      <c r="B4" s="28" t="str">
        <f>'GENERALES NOTA 322'!B3:C3</f>
        <v>03 Laboral del Circuito de Palmira</v>
      </c>
      <c r="C4" s="28"/>
    </row>
    <row r="5" spans="1:3" x14ac:dyDescent="0.25">
      <c r="A5" s="5" t="s">
        <v>111</v>
      </c>
      <c r="B5" s="28" t="str">
        <f>'GENERALES NOTA 322'!B4:C4</f>
        <v>COMERCIALIZADORA INTERNACIONAL DE PRODUCTOS BÁSICOS CONGELADOS S.A.S. –PROBASICOS S.A.S.</v>
      </c>
      <c r="C5" s="28"/>
    </row>
    <row r="6" spans="1:3" x14ac:dyDescent="0.25">
      <c r="A6" s="5" t="s">
        <v>1</v>
      </c>
      <c r="B6" s="28" t="str">
        <f>'GENERALES NOTA 322'!B5:C5</f>
        <v>ESTER IDALBA CANO CORREA –actuando en nombre propio y en representación de su hijo menor EMANUEL MORA CANO-, WILSON FELIPE MORA DELGADO, 
MARIA LUCY PEÑAFIEL MORALES Y WILSON FREDY MORA PEÑAFIEL</v>
      </c>
      <c r="C6" s="28"/>
    </row>
    <row r="7" spans="1:3" x14ac:dyDescent="0.25">
      <c r="A7" s="5" t="s">
        <v>112</v>
      </c>
      <c r="B7" s="28" t="str">
        <f>'GENERALES NOTA 322'!B6:C6</f>
        <v>LLAMAMIENTO EN GARANTÍA</v>
      </c>
      <c r="C7" s="28"/>
    </row>
    <row r="8" spans="1:3" x14ac:dyDescent="0.25">
      <c r="A8" s="16" t="s">
        <v>45</v>
      </c>
      <c r="B8" s="36"/>
      <c r="C8" s="37"/>
    </row>
    <row r="9" spans="1:3" x14ac:dyDescent="0.25">
      <c r="A9" s="16" t="s">
        <v>54</v>
      </c>
      <c r="B9" s="66"/>
      <c r="C9" s="66"/>
    </row>
    <row r="10" spans="1:3" x14ac:dyDescent="0.25">
      <c r="A10" s="16" t="s">
        <v>66</v>
      </c>
      <c r="B10" s="66"/>
      <c r="C10" s="66"/>
    </row>
    <row r="11" spans="1:3" ht="45" x14ac:dyDescent="0.25">
      <c r="A11" s="5" t="s">
        <v>67</v>
      </c>
      <c r="B11" s="28"/>
      <c r="C11" s="28"/>
    </row>
    <row r="12" spans="1:3" ht="45" x14ac:dyDescent="0.25">
      <c r="A12" s="5" t="s">
        <v>68</v>
      </c>
      <c r="B12" s="28"/>
      <c r="C12" s="28"/>
    </row>
    <row r="13" spans="1:3" x14ac:dyDescent="0.25">
      <c r="A13" s="5" t="s">
        <v>69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C5D3-F920-49FF-9944-69F31EC1D147}">
  <dimension ref="A1:H25"/>
  <sheetViews>
    <sheetView tabSelected="1" workbookViewId="0">
      <selection activeCell="A4" sqref="A4"/>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18.75" x14ac:dyDescent="0.25">
      <c r="A1" s="35" t="s">
        <v>132</v>
      </c>
      <c r="B1" s="35"/>
      <c r="C1" s="35"/>
    </row>
    <row r="2" spans="1:3" x14ac:dyDescent="0.25">
      <c r="A2" s="67" t="s">
        <v>26</v>
      </c>
      <c r="B2" s="38" t="s">
        <v>139</v>
      </c>
      <c r="C2" s="39"/>
    </row>
    <row r="3" spans="1:3" x14ac:dyDescent="0.25">
      <c r="A3" s="5" t="s">
        <v>12</v>
      </c>
      <c r="B3" s="28" t="s">
        <v>114</v>
      </c>
      <c r="C3" s="28"/>
    </row>
    <row r="4" spans="1:3" x14ac:dyDescent="0.25">
      <c r="A4" s="5" t="s">
        <v>0</v>
      </c>
      <c r="B4" s="28" t="s">
        <v>115</v>
      </c>
      <c r="C4" s="28"/>
    </row>
    <row r="5" spans="1:3" ht="15" customHeight="1" x14ac:dyDescent="0.25">
      <c r="A5" s="5" t="s">
        <v>111</v>
      </c>
      <c r="B5" s="29" t="s">
        <v>116</v>
      </c>
      <c r="C5" s="30"/>
    </row>
    <row r="6" spans="1:3" ht="15" customHeight="1" x14ac:dyDescent="0.25">
      <c r="A6" s="5" t="s">
        <v>1</v>
      </c>
      <c r="B6" s="24" t="s">
        <v>117</v>
      </c>
      <c r="C6" s="28"/>
    </row>
    <row r="7" spans="1:3" x14ac:dyDescent="0.25">
      <c r="A7" s="5" t="s">
        <v>112</v>
      </c>
      <c r="B7" s="28" t="s">
        <v>113</v>
      </c>
      <c r="C7" s="28"/>
    </row>
    <row r="8" spans="1:3" x14ac:dyDescent="0.25">
      <c r="A8" s="5" t="s">
        <v>133</v>
      </c>
      <c r="B8" s="28" t="s">
        <v>59</v>
      </c>
      <c r="C8" s="28"/>
    </row>
    <row r="9" spans="1:3" x14ac:dyDescent="0.25">
      <c r="A9" s="16" t="s">
        <v>54</v>
      </c>
      <c r="B9" s="70">
        <v>100000000</v>
      </c>
      <c r="C9" s="66"/>
    </row>
    <row r="10" spans="1:3" x14ac:dyDescent="0.25">
      <c r="A10" s="5" t="s">
        <v>134</v>
      </c>
      <c r="B10" s="71">
        <v>0</v>
      </c>
      <c r="C10" s="68"/>
    </row>
    <row r="11" spans="1:3" ht="47.25" customHeight="1" x14ac:dyDescent="0.25">
      <c r="A11" s="5" t="s">
        <v>135</v>
      </c>
      <c r="B11" s="24" t="s">
        <v>141</v>
      </c>
      <c r="C11" s="28"/>
    </row>
    <row r="12" spans="1:3" x14ac:dyDescent="0.25">
      <c r="A12" s="5" t="s">
        <v>136</v>
      </c>
      <c r="B12" s="28"/>
      <c r="C12" s="28"/>
    </row>
    <row r="13" spans="1:3" x14ac:dyDescent="0.25">
      <c r="A13" s="5" t="s">
        <v>137</v>
      </c>
      <c r="B13" s="69"/>
      <c r="C13" s="69"/>
    </row>
    <row r="14" spans="1:3" x14ac:dyDescent="0.25">
      <c r="A14" s="5" t="s">
        <v>138</v>
      </c>
      <c r="B14" s="28"/>
      <c r="C14" s="2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NOTA 330</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2025-03-05T06:02:05Z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