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fes1\Downloads\CIVIL\63001310300320210021500\"/>
    </mc:Choice>
  </mc:AlternateContent>
  <xr:revisionPtr revIDLastSave="277" documentId="13_ncr:1_{C570373B-F041-48FA-A33A-F22FC5148010}" xr6:coauthVersionLast="47" xr6:coauthVersionMax="47" xr10:uidLastSave="{BF625DE7-E0A1-40F0-992C-067AAF64080C}"/>
  <bookViews>
    <workbookView xWindow="-108" yWindow="-108" windowWidth="23256" windowHeight="13176" xr2:uid="{00000000-000D-0000-FFFF-FFFF00000000}"/>
  </bookViews>
  <sheets>
    <sheet name="Indice Electrónico" sheetId="4" r:id="rId1"/>
  </sheets>
  <definedNames>
    <definedName name="CierreExp">'Indice Electrónico'!$A$71</definedName>
    <definedName name="CopiarFormula">'Indice Electrónico'!$F$12:$G$12</definedName>
    <definedName name="Fin">'Indice Electrónico'!$K$71</definedName>
    <definedName name="Inicio">'Indice Electrónico'!$C$71</definedName>
    <definedName name="RangoFormato">'Indice Electrónico'!$A$11:$K$11</definedName>
    <definedName name="RangoPegarFormato">'Indice Electrónico'!$A$13:$K$71</definedName>
    <definedName name="RangoPegarFormula">'Indice Electrónico'!$F$13:$G$71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9" i="4" l="1"/>
  <c r="J70" i="4"/>
  <c r="B65" i="4"/>
  <c r="B64" i="4"/>
  <c r="B63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C11" i="4"/>
  <c r="B11" i="4"/>
  <c r="J25" i="4"/>
  <c r="J26" i="4"/>
  <c r="J15" i="4"/>
  <c r="J16" i="4"/>
  <c r="J17" i="4"/>
  <c r="J18" i="4"/>
  <c r="J19" i="4"/>
  <c r="J20" i="4"/>
  <c r="J21" i="4"/>
  <c r="J22" i="4"/>
  <c r="J23" i="4"/>
  <c r="J24" i="4"/>
  <c r="J11" i="4"/>
  <c r="J12" i="4"/>
  <c r="J13" i="4"/>
  <c r="J14" i="4"/>
  <c r="D12" i="4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l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F11" i="4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</calcChain>
</file>

<file path=xl/sharedStrings.xml><?xml version="1.0" encoding="utf-8"?>
<sst xmlns="http://schemas.openxmlformats.org/spreadsheetml/2006/main" count="152" uniqueCount="94">
  <si>
    <t>ÍNDICE DEL EXPEDIENTE JUDICIAL ELECTRÓNICO</t>
  </si>
  <si>
    <t>Ciudad</t>
  </si>
  <si>
    <t>Armenia</t>
  </si>
  <si>
    <t>EXPEDIENTE FÍSICO</t>
  </si>
  <si>
    <t>Despacho Judicial</t>
  </si>
  <si>
    <t>TERCERO CIVIL DEL CIRCUITO</t>
  </si>
  <si>
    <t>El expediente judicial posee documentos físicos:</t>
  </si>
  <si>
    <t>SI____     NO __X__</t>
  </si>
  <si>
    <t>Serie o Subserie Documental (Acciones Constitucionales o Expedientes de Procesos Judiciales)</t>
  </si>
  <si>
    <t>RESPONSABILIDAD CIVIL EXTRACONTRACTUAL</t>
  </si>
  <si>
    <t>No. Radicación del Proceso</t>
  </si>
  <si>
    <t>63001310300320210021500</t>
  </si>
  <si>
    <t>No. de carpetas, legajos o tomos:</t>
  </si>
  <si>
    <r>
      <t>Partes Procesales</t>
    </r>
    <r>
      <rPr>
        <sz val="11"/>
        <rFont val="Calibri"/>
        <family val="2"/>
        <scheme val="minor"/>
      </rPr>
      <t xml:space="preserve">
(demandante, denunciante, accionante)</t>
    </r>
  </si>
  <si>
    <t>GLORIA ELENA YARCE ALZATE Y OTROS</t>
  </si>
  <si>
    <t>Apoderado</t>
  </si>
  <si>
    <t>LUIS DIEGO GIRALDO LONDOÑO</t>
  </si>
  <si>
    <r>
      <t>Partes Procesales</t>
    </r>
    <r>
      <rPr>
        <sz val="11"/>
        <rFont val="Calibri"/>
        <family val="2"/>
        <scheme val="minor"/>
      </rPr>
      <t xml:space="preserve">
(demandado, procesado, accionado)</t>
    </r>
  </si>
  <si>
    <t xml:space="preserve"> COOPERATIVA DE TRANSPORTADORES DE QUIMBAYA COOTRANSQUIM LTDA Y OTROS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</si>
  <si>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</si>
  <si>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</si>
  <si>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</si>
  <si>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</si>
  <si>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</si>
  <si>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</si>
  <si>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</si>
  <si>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</si>
  <si>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 (kb)</t>
  </si>
  <si>
    <t>Origen (Electrónico o Digitalizado)</t>
  </si>
  <si>
    <t>Observaciones</t>
  </si>
  <si>
    <t>001Caratula</t>
  </si>
  <si>
    <t>pdf</t>
  </si>
  <si>
    <t>002ACTA 878 63001310300320210021500</t>
  </si>
  <si>
    <t>003Correo_ Centro Servicios Judiciales Civil Familia - Armenia - Quindio - Outlook</t>
  </si>
  <si>
    <t>004DEMANDA</t>
  </si>
  <si>
    <t>005PODER</t>
  </si>
  <si>
    <t>006video del accidente 18-07-2020</t>
  </si>
  <si>
    <t>mp4</t>
  </si>
  <si>
    <t>007registros civiles yarce</t>
  </si>
  <si>
    <t>008historia clinica</t>
  </si>
  <si>
    <t>009documentos accidente</t>
  </si>
  <si>
    <t>010documentos laborales</t>
  </si>
  <si>
    <t>011certificado de existencia cooperativa 1</t>
  </si>
  <si>
    <t>012certificados de existencia la equidad 1 2 (1)</t>
  </si>
  <si>
    <t>013certificados de existencia la Equidad 2 (1)</t>
  </si>
  <si>
    <t>014póliza yarce</t>
  </si>
  <si>
    <t>015cotizacion</t>
  </si>
  <si>
    <t>016conciliacion extrajuicio</t>
  </si>
  <si>
    <t>17AutoInadmiteDemanda</t>
  </si>
  <si>
    <t>18SubsanacionDemanda</t>
  </si>
  <si>
    <t>19ComparteAccesoExpediente</t>
  </si>
  <si>
    <t>20AutoAdmiteDemanda</t>
  </si>
  <si>
    <t>21ContestacionDemanda</t>
  </si>
  <si>
    <t>22AutoNotificaConductaConcluyente</t>
  </si>
  <si>
    <t>23AutoReiteraRequerimiento</t>
  </si>
  <si>
    <t>24AcreditaNotificacion</t>
  </si>
  <si>
    <t>25AcreditaNotificacion</t>
  </si>
  <si>
    <t>26AcreditaNotificacion</t>
  </si>
  <si>
    <t>CARPETA</t>
  </si>
  <si>
    <t>12 PDF Y 01 MP4</t>
  </si>
  <si>
    <t>27AutoResuelveNotificaciones</t>
  </si>
  <si>
    <t>28OtorgamientoPoder</t>
  </si>
  <si>
    <t>29ContestacionDemandaLlamamiento</t>
  </si>
  <si>
    <t>30AutoNotificaConductaInadmiteLlamamiento</t>
  </si>
  <si>
    <t>31OtorgamientoPoder</t>
  </si>
  <si>
    <t>32ComparteAccesoExpediente</t>
  </si>
  <si>
    <t>33ConstanciaTraslado</t>
  </si>
  <si>
    <t>34AcreditaNotificacion</t>
  </si>
  <si>
    <t>35SubsanaLlamamientoEnGarantia</t>
  </si>
  <si>
    <t>36AutoRechazaLlamamientoNotificaConducta</t>
  </si>
  <si>
    <t>37ComparteAccesoExpediente</t>
  </si>
  <si>
    <t>38ContestacionDemandaLlamamiento</t>
  </si>
  <si>
    <t>39AutoResuelveContestacionLlamamiento</t>
  </si>
  <si>
    <t>40ComparteAccesoExpediente</t>
  </si>
  <si>
    <t>041SolicitudExpediente</t>
  </si>
  <si>
    <t>042ComparteLinkConstanciaEntrega</t>
  </si>
  <si>
    <t>43ContestacionDemandayOtro</t>
  </si>
  <si>
    <t>44AutoAdmiteContestacionCorreTraslado</t>
  </si>
  <si>
    <t>45TrasladoExcepcionesFondo</t>
  </si>
  <si>
    <t>46AutoFijaFechaAudiencia</t>
  </si>
  <si>
    <t>47ConstanciaEnvioComunicaAutoSolicitudFiscalía18</t>
  </si>
  <si>
    <t>48AutoPrescindePruebaPericial</t>
  </si>
  <si>
    <t>49RenunciaPoder</t>
  </si>
  <si>
    <t>50AllegaPoder</t>
  </si>
  <si>
    <t>51AutoAceptaRenunciaReconocePersoneria</t>
  </si>
  <si>
    <t>52ConstanciaEnvioLink</t>
  </si>
  <si>
    <t>54Sustitución</t>
  </si>
  <si>
    <t>55AnexoSustitución</t>
  </si>
  <si>
    <t>56ActaDeAudienciaPública</t>
  </si>
  <si>
    <t>57ActaDeAudienciaPública</t>
  </si>
  <si>
    <t>58CumplimientoAcuerdoTransaccion</t>
  </si>
  <si>
    <t>59AutoAgregaDocumento</t>
  </si>
  <si>
    <t>060SolicitudExpediente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</si>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</sst>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top" wrapText="1"/>
      <protection locked="0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117"/>
  <sheetViews>
    <sheetView showGridLines="0" tabSelected="1" topLeftCell="A48" zoomScale="85" zoomScaleNormal="85" zoomScaleSheetLayoutView="50" workbookViewId="0">
      <selection activeCell="C71" sqref="C71:K71"/>
    </sheetView>
  </sheetViews>
  <sheetFormatPr defaultColWidth="11.42578125" defaultRowHeight="13.9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0.25" customHeight="1">
      <c r="A2" s="2" t="s">
        <v>1</v>
      </c>
      <c r="B2" s="31" t="s">
        <v>2</v>
      </c>
      <c r="C2" s="32"/>
      <c r="D2" s="32"/>
      <c r="E2" s="32"/>
      <c r="F2" s="33"/>
      <c r="G2" s="3"/>
      <c r="H2" s="47" t="s">
        <v>3</v>
      </c>
      <c r="I2" s="47"/>
      <c r="J2" s="47"/>
      <c r="K2" s="48"/>
    </row>
    <row r="3" spans="1:11" ht="20.25" customHeight="1">
      <c r="A3" s="4" t="s">
        <v>4</v>
      </c>
      <c r="B3" s="34" t="s">
        <v>5</v>
      </c>
      <c r="C3" s="35"/>
      <c r="D3" s="35"/>
      <c r="E3" s="35"/>
      <c r="F3" s="36"/>
      <c r="G3" s="3"/>
      <c r="H3" s="49" t="s">
        <v>6</v>
      </c>
      <c r="I3" s="50"/>
      <c r="J3" s="59" t="s">
        <v>7</v>
      </c>
      <c r="K3" s="60"/>
    </row>
    <row r="4" spans="1:11" ht="20.25" customHeight="1">
      <c r="A4" s="23" t="s">
        <v>8</v>
      </c>
      <c r="B4" s="34" t="s">
        <v>9</v>
      </c>
      <c r="C4" s="35"/>
      <c r="D4" s="35"/>
      <c r="E4" s="35"/>
      <c r="F4" s="36"/>
      <c r="G4" s="3"/>
      <c r="H4" s="51"/>
      <c r="I4" s="52"/>
      <c r="J4" s="61"/>
      <c r="K4" s="62"/>
    </row>
    <row r="5" spans="1:11" ht="20.25" customHeight="1">
      <c r="A5" s="4" t="s">
        <v>10</v>
      </c>
      <c r="B5" s="38" t="s">
        <v>11</v>
      </c>
      <c r="C5" s="39"/>
      <c r="D5" s="39"/>
      <c r="E5" s="39"/>
      <c r="F5" s="40"/>
      <c r="G5" s="3"/>
      <c r="H5" s="49" t="s">
        <v>12</v>
      </c>
      <c r="I5" s="50"/>
      <c r="J5" s="53"/>
      <c r="K5" s="54"/>
    </row>
    <row r="6" spans="1:11" ht="29.25" customHeight="1">
      <c r="A6" s="5" t="s">
        <v>13</v>
      </c>
      <c r="B6" s="41" t="s">
        <v>14</v>
      </c>
      <c r="C6" s="42"/>
      <c r="D6" s="42"/>
      <c r="E6" s="42"/>
      <c r="F6" s="43"/>
      <c r="G6" s="3"/>
      <c r="H6" s="51"/>
      <c r="I6" s="52"/>
      <c r="J6" s="55"/>
      <c r="K6" s="56"/>
    </row>
    <row r="7" spans="1:11" ht="29.25" customHeight="1">
      <c r="A7" s="20" t="s">
        <v>15</v>
      </c>
      <c r="B7" s="41" t="s">
        <v>16</v>
      </c>
      <c r="C7" s="42"/>
      <c r="D7" s="42"/>
      <c r="E7" s="42"/>
      <c r="F7" s="43"/>
      <c r="G7" s="3"/>
      <c r="H7" s="21"/>
      <c r="I7" s="21"/>
      <c r="J7" s="22"/>
      <c r="K7" s="22"/>
    </row>
    <row r="8" spans="1:11" ht="29.25" customHeight="1">
      <c r="A8" s="6" t="s">
        <v>17</v>
      </c>
      <c r="B8" s="44" t="s">
        <v>18</v>
      </c>
      <c r="C8" s="45"/>
      <c r="D8" s="45"/>
      <c r="E8" s="45"/>
      <c r="F8" s="46"/>
      <c r="G8" s="3"/>
      <c r="H8" s="57"/>
      <c r="I8" s="57"/>
      <c r="J8" s="58"/>
      <c r="K8" s="58"/>
    </row>
    <row r="9" spans="1:11" ht="15.75" customHeight="1">
      <c r="A9" s="7"/>
      <c r="B9" s="7"/>
      <c r="C9" s="7"/>
      <c r="D9" s="7"/>
      <c r="E9" s="7"/>
      <c r="F9" s="7"/>
      <c r="G9" s="7"/>
      <c r="H9" s="8"/>
      <c r="I9" s="8"/>
      <c r="J9" s="7"/>
      <c r="K9" s="7"/>
    </row>
    <row r="10" spans="1:11" ht="48.75" customHeight="1">
      <c r="A10" s="9" t="s">
        <v>19</v>
      </c>
      <c r="B10" s="10" t="s">
        <v>20</v>
      </c>
      <c r="C10" s="10" t="s">
        <v>21</v>
      </c>
      <c r="D10" s="9" t="s">
        <v>22</v>
      </c>
      <c r="E10" s="10" t="s">
        <v>23</v>
      </c>
      <c r="F10" s="10" t="s">
        <v>24</v>
      </c>
      <c r="G10" s="10" t="s">
        <v>25</v>
      </c>
      <c r="H10" s="10" t="s">
        <v>26</v>
      </c>
      <c r="I10" s="10" t="s">
        <v>27</v>
      </c>
      <c r="J10" s="9" t="s">
        <v>28</v>
      </c>
      <c r="K10" s="9" t="s">
        <v>29</v>
      </c>
    </row>
    <row r="11" spans="1:11" ht="18.75" customHeight="1">
      <c r="A11" s="11" t="s">
        <v>30</v>
      </c>
      <c r="B11" s="12">
        <f>B12</f>
        <v>44428</v>
      </c>
      <c r="C11" s="12">
        <f>C12</f>
        <v>44428</v>
      </c>
      <c r="D11" s="13">
        <v>1</v>
      </c>
      <c r="E11" s="13">
        <v>1</v>
      </c>
      <c r="F11" s="17" t="str">
        <f>+IF(E11=0,"0","1")</f>
        <v>1</v>
      </c>
      <c r="G11" s="17">
        <f>+F11+(E11-F11)</f>
        <v>1</v>
      </c>
      <c r="H11" s="13" t="s">
        <v>31</v>
      </c>
      <c r="I11" s="13">
        <v>8</v>
      </c>
      <c r="J11" s="13" t="str">
        <f t="shared" ref="J11:J13" si="0">+IF(A11=0," ","Electrónico")</f>
        <v>Electrónico</v>
      </c>
      <c r="K11" s="13"/>
    </row>
    <row r="12" spans="1:11" ht="18.75" customHeight="1">
      <c r="A12" s="24" t="s">
        <v>32</v>
      </c>
      <c r="B12" s="25">
        <v>44428</v>
      </c>
      <c r="C12" s="25">
        <v>44428</v>
      </c>
      <c r="D12" s="14">
        <f>+IF(A12=0," ",(1+D11))</f>
        <v>2</v>
      </c>
      <c r="E12" s="26">
        <v>1</v>
      </c>
      <c r="F12" s="17">
        <f>+IF(E12=0,"0",(1+G11))</f>
        <v>2</v>
      </c>
      <c r="G12" s="17">
        <f>+F12+(E12-1)</f>
        <v>2</v>
      </c>
      <c r="H12" s="26" t="s">
        <v>31</v>
      </c>
      <c r="I12" s="27">
        <v>234.4</v>
      </c>
      <c r="J12" s="13" t="str">
        <f t="shared" si="0"/>
        <v>Electrónico</v>
      </c>
      <c r="K12" s="14"/>
    </row>
    <row r="13" spans="1:11" ht="18.75" customHeight="1">
      <c r="A13" s="24" t="s">
        <v>33</v>
      </c>
      <c r="B13" s="25">
        <v>44428</v>
      </c>
      <c r="C13" s="25">
        <v>44428</v>
      </c>
      <c r="D13" s="14">
        <f t="shared" ref="D13:D24" si="1">+IF(A13=0," ",(1+D12))</f>
        <v>3</v>
      </c>
      <c r="E13" s="26">
        <v>2</v>
      </c>
      <c r="F13" s="17">
        <f t="shared" ref="F13:F24" si="2">+IF(E13=0,"0",(1+G12))</f>
        <v>3</v>
      </c>
      <c r="G13" s="17">
        <f t="shared" ref="G13:G24" si="3">+F13+(E13-1)</f>
        <v>4</v>
      </c>
      <c r="H13" s="26" t="s">
        <v>31</v>
      </c>
      <c r="I13" s="27">
        <v>147.94</v>
      </c>
      <c r="J13" s="13" t="str">
        <f t="shared" si="0"/>
        <v>Electrónico</v>
      </c>
      <c r="K13" s="13"/>
    </row>
    <row r="14" spans="1:11" ht="18.75" customHeight="1">
      <c r="A14" s="24" t="s">
        <v>34</v>
      </c>
      <c r="B14" s="25">
        <v>44428</v>
      </c>
      <c r="C14" s="25">
        <v>44428</v>
      </c>
      <c r="D14" s="14">
        <f t="shared" si="1"/>
        <v>4</v>
      </c>
      <c r="E14" s="26">
        <v>7</v>
      </c>
      <c r="F14" s="17">
        <f t="shared" si="2"/>
        <v>5</v>
      </c>
      <c r="G14" s="17">
        <f t="shared" si="3"/>
        <v>11</v>
      </c>
      <c r="H14" s="26" t="s">
        <v>31</v>
      </c>
      <c r="I14" s="27">
        <v>571.84</v>
      </c>
      <c r="J14" s="13" t="str">
        <f>+IF(A14=0," ","Electrónico")</f>
        <v>Electrónico</v>
      </c>
      <c r="K14" s="13"/>
    </row>
    <row r="15" spans="1:11" ht="18.75" customHeight="1">
      <c r="A15" s="24" t="s">
        <v>35</v>
      </c>
      <c r="B15" s="25">
        <v>44428</v>
      </c>
      <c r="C15" s="25">
        <v>44428</v>
      </c>
      <c r="D15" s="14">
        <f t="shared" si="1"/>
        <v>5</v>
      </c>
      <c r="E15" s="26">
        <v>5</v>
      </c>
      <c r="F15" s="17">
        <f t="shared" si="2"/>
        <v>12</v>
      </c>
      <c r="G15" s="17">
        <f t="shared" si="3"/>
        <v>16</v>
      </c>
      <c r="H15" s="26" t="s">
        <v>31</v>
      </c>
      <c r="I15" s="27">
        <v>1506.79</v>
      </c>
      <c r="J15" s="13" t="str">
        <f t="shared" ref="J15:J24" si="4">+IF(A15=0," ","Electrónico")</f>
        <v>Electrónico</v>
      </c>
      <c r="K15" s="13"/>
    </row>
    <row r="16" spans="1:11" ht="18.75" customHeight="1">
      <c r="A16" s="24" t="s">
        <v>36</v>
      </c>
      <c r="B16" s="25">
        <v>44428</v>
      </c>
      <c r="C16" s="25">
        <v>44428</v>
      </c>
      <c r="D16" s="14">
        <f t="shared" si="1"/>
        <v>6</v>
      </c>
      <c r="E16" s="26">
        <v>1</v>
      </c>
      <c r="F16" s="17">
        <f t="shared" si="2"/>
        <v>17</v>
      </c>
      <c r="G16" s="17">
        <f t="shared" si="3"/>
        <v>17</v>
      </c>
      <c r="H16" s="26" t="s">
        <v>37</v>
      </c>
      <c r="I16" s="27">
        <v>10324.299999999999</v>
      </c>
      <c r="J16" s="13" t="str">
        <f t="shared" si="4"/>
        <v>Electrónico</v>
      </c>
      <c r="K16" s="13"/>
    </row>
    <row r="17" spans="1:11" ht="20.25" customHeight="1">
      <c r="A17" s="24" t="s">
        <v>38</v>
      </c>
      <c r="B17" s="25">
        <v>44428</v>
      </c>
      <c r="C17" s="25">
        <v>44428</v>
      </c>
      <c r="D17" s="14">
        <f t="shared" si="1"/>
        <v>7</v>
      </c>
      <c r="E17" s="26">
        <v>14</v>
      </c>
      <c r="F17" s="17">
        <f t="shared" si="2"/>
        <v>18</v>
      </c>
      <c r="G17" s="17">
        <f t="shared" si="3"/>
        <v>31</v>
      </c>
      <c r="H17" s="26" t="s">
        <v>31</v>
      </c>
      <c r="I17" s="27">
        <v>2950.52</v>
      </c>
      <c r="J17" s="13" t="str">
        <f t="shared" si="4"/>
        <v>Electrónico</v>
      </c>
      <c r="K17" s="13"/>
    </row>
    <row r="18" spans="1:11" ht="20.25" customHeight="1">
      <c r="A18" s="24" t="s">
        <v>39</v>
      </c>
      <c r="B18" s="25">
        <v>44428</v>
      </c>
      <c r="C18" s="25">
        <v>44428</v>
      </c>
      <c r="D18" s="14">
        <f t="shared" si="1"/>
        <v>8</v>
      </c>
      <c r="E18" s="26">
        <v>4</v>
      </c>
      <c r="F18" s="17">
        <f t="shared" si="2"/>
        <v>32</v>
      </c>
      <c r="G18" s="17">
        <f t="shared" si="3"/>
        <v>35</v>
      </c>
      <c r="H18" s="26" t="s">
        <v>31</v>
      </c>
      <c r="I18" s="27">
        <v>1672.15</v>
      </c>
      <c r="J18" s="13" t="str">
        <f t="shared" si="4"/>
        <v>Electrónico</v>
      </c>
      <c r="K18" s="13"/>
    </row>
    <row r="19" spans="1:11" ht="22.5" customHeight="1">
      <c r="A19" s="24" t="s">
        <v>40</v>
      </c>
      <c r="B19" s="25">
        <v>44428</v>
      </c>
      <c r="C19" s="25">
        <v>44428</v>
      </c>
      <c r="D19" s="14">
        <f t="shared" si="1"/>
        <v>9</v>
      </c>
      <c r="E19" s="26">
        <v>11</v>
      </c>
      <c r="F19" s="17">
        <f t="shared" si="2"/>
        <v>36</v>
      </c>
      <c r="G19" s="17">
        <f t="shared" si="3"/>
        <v>46</v>
      </c>
      <c r="H19" s="26" t="s">
        <v>31</v>
      </c>
      <c r="I19" s="27">
        <v>4925.3100000000004</v>
      </c>
      <c r="J19" s="13" t="str">
        <f t="shared" si="4"/>
        <v>Electrónico</v>
      </c>
      <c r="K19" s="13"/>
    </row>
    <row r="20" spans="1:11" ht="22.5" customHeight="1">
      <c r="A20" s="24" t="s">
        <v>41</v>
      </c>
      <c r="B20" s="25">
        <v>44428</v>
      </c>
      <c r="C20" s="25">
        <v>44428</v>
      </c>
      <c r="D20" s="14">
        <f t="shared" si="1"/>
        <v>10</v>
      </c>
      <c r="E20" s="26">
        <v>13</v>
      </c>
      <c r="F20" s="17">
        <f t="shared" si="2"/>
        <v>47</v>
      </c>
      <c r="G20" s="17">
        <f t="shared" si="3"/>
        <v>59</v>
      </c>
      <c r="H20" s="26" t="s">
        <v>31</v>
      </c>
      <c r="I20" s="27">
        <v>3095.78</v>
      </c>
      <c r="J20" s="13" t="str">
        <f t="shared" si="4"/>
        <v>Electrónico</v>
      </c>
      <c r="K20" s="13"/>
    </row>
    <row r="21" spans="1:11" ht="22.5" customHeight="1">
      <c r="A21" s="24" t="s">
        <v>42</v>
      </c>
      <c r="B21" s="25">
        <v>44428</v>
      </c>
      <c r="C21" s="25">
        <v>44428</v>
      </c>
      <c r="D21" s="14">
        <f t="shared" si="1"/>
        <v>11</v>
      </c>
      <c r="E21" s="26">
        <v>5</v>
      </c>
      <c r="F21" s="17">
        <f t="shared" si="2"/>
        <v>60</v>
      </c>
      <c r="G21" s="17">
        <f t="shared" si="3"/>
        <v>64</v>
      </c>
      <c r="H21" s="26" t="s">
        <v>31</v>
      </c>
      <c r="I21" s="27">
        <v>1190.92</v>
      </c>
      <c r="J21" s="13" t="str">
        <f t="shared" si="4"/>
        <v>Electrónico</v>
      </c>
      <c r="K21" s="13"/>
    </row>
    <row r="22" spans="1:11" ht="22.5" customHeight="1">
      <c r="A22" s="24" t="s">
        <v>43</v>
      </c>
      <c r="B22" s="25">
        <v>44428</v>
      </c>
      <c r="C22" s="25">
        <v>44428</v>
      </c>
      <c r="D22" s="14">
        <f t="shared" si="1"/>
        <v>12</v>
      </c>
      <c r="E22" s="26">
        <v>23</v>
      </c>
      <c r="F22" s="17">
        <f t="shared" si="2"/>
        <v>65</v>
      </c>
      <c r="G22" s="17">
        <f t="shared" si="3"/>
        <v>87</v>
      </c>
      <c r="H22" s="26" t="s">
        <v>31</v>
      </c>
      <c r="I22" s="27">
        <v>6789.77</v>
      </c>
      <c r="J22" s="13" t="str">
        <f t="shared" si="4"/>
        <v>Electrónico</v>
      </c>
      <c r="K22" s="13"/>
    </row>
    <row r="23" spans="1:11" ht="22.5" customHeight="1">
      <c r="A23" s="24" t="s">
        <v>44</v>
      </c>
      <c r="B23" s="25">
        <v>44428</v>
      </c>
      <c r="C23" s="25">
        <v>44428</v>
      </c>
      <c r="D23" s="14">
        <f t="shared" si="1"/>
        <v>13</v>
      </c>
      <c r="E23" s="26">
        <v>23</v>
      </c>
      <c r="F23" s="17">
        <f t="shared" si="2"/>
        <v>88</v>
      </c>
      <c r="G23" s="17">
        <f t="shared" si="3"/>
        <v>110</v>
      </c>
      <c r="H23" s="26" t="s">
        <v>31</v>
      </c>
      <c r="I23" s="27">
        <v>4017.68</v>
      </c>
      <c r="J23" s="13" t="str">
        <f t="shared" si="4"/>
        <v>Electrónico</v>
      </c>
      <c r="K23" s="13"/>
    </row>
    <row r="24" spans="1:11" ht="22.5" customHeight="1">
      <c r="A24" s="24" t="s">
        <v>45</v>
      </c>
      <c r="B24" s="25">
        <v>44428</v>
      </c>
      <c r="C24" s="25">
        <v>44428</v>
      </c>
      <c r="D24" s="14">
        <f t="shared" si="1"/>
        <v>14</v>
      </c>
      <c r="E24" s="26">
        <v>3</v>
      </c>
      <c r="F24" s="17">
        <f t="shared" si="2"/>
        <v>111</v>
      </c>
      <c r="G24" s="17">
        <f t="shared" si="3"/>
        <v>113</v>
      </c>
      <c r="H24" s="26" t="s">
        <v>31</v>
      </c>
      <c r="I24" s="27">
        <v>991.84</v>
      </c>
      <c r="J24" s="13" t="str">
        <f t="shared" si="4"/>
        <v>Electrónico</v>
      </c>
      <c r="K24" s="13"/>
    </row>
    <row r="25" spans="1:11" ht="22.5" customHeight="1">
      <c r="A25" s="24" t="s">
        <v>46</v>
      </c>
      <c r="B25" s="25">
        <v>44428</v>
      </c>
      <c r="C25" s="25">
        <v>44428</v>
      </c>
      <c r="D25" s="14">
        <f t="shared" ref="D25:D68" si="5">+IF(A25=0," ",(1+D24))</f>
        <v>15</v>
      </c>
      <c r="E25" s="26">
        <v>3</v>
      </c>
      <c r="F25" s="17">
        <f t="shared" ref="F25:F26" si="6">+IF(E25=0,"0",(1+G24))</f>
        <v>114</v>
      </c>
      <c r="G25" s="17">
        <f t="shared" ref="G25:G26" si="7">+F25+(E25-1)</f>
        <v>116</v>
      </c>
      <c r="H25" s="26" t="s">
        <v>31</v>
      </c>
      <c r="I25" s="27">
        <v>1027.54</v>
      </c>
      <c r="J25" s="13" t="str">
        <f t="shared" ref="J25:J70" si="8">+IF(A25=0," ","Electrónico")</f>
        <v>Electrónico</v>
      </c>
      <c r="K25" s="13"/>
    </row>
    <row r="26" spans="1:11" ht="22.5" customHeight="1">
      <c r="A26" s="24" t="s">
        <v>47</v>
      </c>
      <c r="B26" s="25">
        <v>44428</v>
      </c>
      <c r="C26" s="25">
        <v>44428</v>
      </c>
      <c r="D26" s="14">
        <f t="shared" si="5"/>
        <v>16</v>
      </c>
      <c r="E26" s="26">
        <v>8</v>
      </c>
      <c r="F26" s="17">
        <f t="shared" si="6"/>
        <v>117</v>
      </c>
      <c r="G26" s="17">
        <f t="shared" si="7"/>
        <v>124</v>
      </c>
      <c r="H26" s="26" t="s">
        <v>31</v>
      </c>
      <c r="I26" s="27">
        <v>2988.24</v>
      </c>
      <c r="J26" s="13" t="str">
        <f t="shared" si="8"/>
        <v>Electrónico</v>
      </c>
      <c r="K26" s="13"/>
    </row>
    <row r="27" spans="1:11" ht="22.5" customHeight="1">
      <c r="A27" s="24" t="s">
        <v>48</v>
      </c>
      <c r="B27" s="25">
        <v>44480</v>
      </c>
      <c r="C27" s="25">
        <v>44987</v>
      </c>
      <c r="D27" s="14">
        <f t="shared" si="5"/>
        <v>17</v>
      </c>
      <c r="E27" s="26">
        <v>3</v>
      </c>
      <c r="F27" s="17">
        <f t="shared" ref="F27:F70" si="9">+IF(E27=0,"0",(1+G26))</f>
        <v>125</v>
      </c>
      <c r="G27" s="17">
        <f t="shared" ref="G27:G70" si="10">+F27+(E27-1)</f>
        <v>127</v>
      </c>
      <c r="H27" s="26" t="s">
        <v>31</v>
      </c>
      <c r="I27" s="27">
        <v>394</v>
      </c>
      <c r="J27" s="13" t="str">
        <f t="shared" si="8"/>
        <v>Electrónico</v>
      </c>
      <c r="K27" s="13"/>
    </row>
    <row r="28" spans="1:11" ht="22.5" customHeight="1">
      <c r="A28" s="24" t="s">
        <v>49</v>
      </c>
      <c r="B28" s="25">
        <v>44488</v>
      </c>
      <c r="C28" s="25">
        <v>44987</v>
      </c>
      <c r="D28" s="14">
        <f t="shared" si="5"/>
        <v>18</v>
      </c>
      <c r="E28" s="26">
        <v>13</v>
      </c>
      <c r="F28" s="17">
        <f t="shared" si="9"/>
        <v>128</v>
      </c>
      <c r="G28" s="17">
        <f t="shared" si="10"/>
        <v>140</v>
      </c>
      <c r="H28" s="26" t="s">
        <v>31</v>
      </c>
      <c r="I28" s="27">
        <v>1680</v>
      </c>
      <c r="J28" s="13" t="str">
        <f t="shared" si="8"/>
        <v>Electrónico</v>
      </c>
      <c r="K28" s="13"/>
    </row>
    <row r="29" spans="1:11" ht="22.5" customHeight="1">
      <c r="A29" s="24" t="s">
        <v>50</v>
      </c>
      <c r="B29" s="25">
        <v>44490</v>
      </c>
      <c r="C29" s="25">
        <v>44987</v>
      </c>
      <c r="D29" s="14">
        <f t="shared" si="5"/>
        <v>19</v>
      </c>
      <c r="E29" s="26">
        <v>1</v>
      </c>
      <c r="F29" s="17">
        <f t="shared" si="9"/>
        <v>141</v>
      </c>
      <c r="G29" s="17">
        <f t="shared" si="10"/>
        <v>141</v>
      </c>
      <c r="H29" s="26" t="s">
        <v>31</v>
      </c>
      <c r="I29" s="27">
        <v>55.6</v>
      </c>
      <c r="J29" s="13" t="str">
        <f t="shared" si="8"/>
        <v>Electrónico</v>
      </c>
      <c r="K29" s="13"/>
    </row>
    <row r="30" spans="1:11" ht="22.5" customHeight="1">
      <c r="A30" s="24" t="s">
        <v>51</v>
      </c>
      <c r="B30" s="25">
        <v>44503</v>
      </c>
      <c r="C30" s="25">
        <v>44987</v>
      </c>
      <c r="D30" s="14">
        <f t="shared" si="5"/>
        <v>20</v>
      </c>
      <c r="E30" s="26">
        <v>3</v>
      </c>
      <c r="F30" s="17">
        <f t="shared" si="9"/>
        <v>142</v>
      </c>
      <c r="G30" s="17">
        <f t="shared" si="10"/>
        <v>144</v>
      </c>
      <c r="H30" s="26" t="s">
        <v>31</v>
      </c>
      <c r="I30" s="27">
        <v>271</v>
      </c>
      <c r="J30" s="13" t="str">
        <f t="shared" si="8"/>
        <v>Electrónico</v>
      </c>
      <c r="K30" s="13"/>
    </row>
    <row r="31" spans="1:11" ht="22.5" customHeight="1">
      <c r="A31" s="24" t="s">
        <v>52</v>
      </c>
      <c r="B31" s="25">
        <v>44537</v>
      </c>
      <c r="C31" s="25">
        <v>44987</v>
      </c>
      <c r="D31" s="14">
        <f t="shared" si="5"/>
        <v>21</v>
      </c>
      <c r="E31" s="26">
        <v>155</v>
      </c>
      <c r="F31" s="17">
        <f t="shared" si="9"/>
        <v>145</v>
      </c>
      <c r="G31" s="17">
        <f t="shared" si="10"/>
        <v>299</v>
      </c>
      <c r="H31" s="26" t="s">
        <v>31</v>
      </c>
      <c r="I31" s="27">
        <v>22700</v>
      </c>
      <c r="J31" s="13" t="str">
        <f t="shared" si="8"/>
        <v>Electrónico</v>
      </c>
      <c r="K31" s="13"/>
    </row>
    <row r="32" spans="1:11" ht="22.5" customHeight="1">
      <c r="A32" s="24" t="s">
        <v>53</v>
      </c>
      <c r="B32" s="25">
        <v>44629</v>
      </c>
      <c r="C32" s="25">
        <v>44987</v>
      </c>
      <c r="D32" s="14">
        <f t="shared" si="5"/>
        <v>22</v>
      </c>
      <c r="E32" s="26">
        <v>3</v>
      </c>
      <c r="F32" s="17">
        <f t="shared" si="9"/>
        <v>300</v>
      </c>
      <c r="G32" s="17">
        <f t="shared" si="10"/>
        <v>302</v>
      </c>
      <c r="H32" s="26" t="s">
        <v>31</v>
      </c>
      <c r="I32" s="27">
        <v>102</v>
      </c>
      <c r="J32" s="13" t="str">
        <f t="shared" si="8"/>
        <v>Electrónico</v>
      </c>
      <c r="K32" s="13"/>
    </row>
    <row r="33" spans="1:11" ht="22.5" customHeight="1">
      <c r="A33" s="24" t="s">
        <v>54</v>
      </c>
      <c r="B33" s="25">
        <v>44813</v>
      </c>
      <c r="C33" s="25">
        <v>44987</v>
      </c>
      <c r="D33" s="14">
        <f t="shared" si="5"/>
        <v>23</v>
      </c>
      <c r="E33" s="26">
        <v>2</v>
      </c>
      <c r="F33" s="17">
        <f t="shared" si="9"/>
        <v>303</v>
      </c>
      <c r="G33" s="17">
        <f t="shared" si="10"/>
        <v>304</v>
      </c>
      <c r="H33" s="26" t="s">
        <v>31</v>
      </c>
      <c r="I33" s="27">
        <v>78.8</v>
      </c>
      <c r="J33" s="13" t="str">
        <f t="shared" si="8"/>
        <v>Electrónico</v>
      </c>
      <c r="K33" s="13"/>
    </row>
    <row r="34" spans="1:11" ht="22.5" customHeight="1">
      <c r="A34" s="24" t="s">
        <v>55</v>
      </c>
      <c r="B34" s="25">
        <v>44817</v>
      </c>
      <c r="C34" s="25">
        <v>44987</v>
      </c>
      <c r="D34" s="14">
        <f t="shared" si="5"/>
        <v>24</v>
      </c>
      <c r="E34" s="26">
        <v>5</v>
      </c>
      <c r="F34" s="17">
        <f t="shared" si="9"/>
        <v>305</v>
      </c>
      <c r="G34" s="17">
        <f t="shared" si="10"/>
        <v>309</v>
      </c>
      <c r="H34" s="26" t="s">
        <v>31</v>
      </c>
      <c r="I34" s="27">
        <v>813</v>
      </c>
      <c r="J34" s="13" t="str">
        <f t="shared" si="8"/>
        <v>Electrónico</v>
      </c>
      <c r="K34" s="13"/>
    </row>
    <row r="35" spans="1:11" ht="22.5" customHeight="1">
      <c r="A35" s="24" t="s">
        <v>56</v>
      </c>
      <c r="B35" s="25">
        <v>44817</v>
      </c>
      <c r="C35" s="25">
        <v>44987</v>
      </c>
      <c r="D35" s="14">
        <f t="shared" si="5"/>
        <v>25</v>
      </c>
      <c r="E35" s="26">
        <v>15</v>
      </c>
      <c r="F35" s="17">
        <f t="shared" si="9"/>
        <v>310</v>
      </c>
      <c r="G35" s="17">
        <f t="shared" si="10"/>
        <v>324</v>
      </c>
      <c r="H35" s="26" t="s">
        <v>31</v>
      </c>
      <c r="I35" s="27">
        <v>2540</v>
      </c>
      <c r="J35" s="13" t="str">
        <f t="shared" si="8"/>
        <v>Electrónico</v>
      </c>
      <c r="K35" s="13"/>
    </row>
    <row r="36" spans="1:11" ht="22.5" customHeight="1">
      <c r="A36" s="24" t="s">
        <v>57</v>
      </c>
      <c r="B36" s="25">
        <v>44987</v>
      </c>
      <c r="C36" s="25">
        <v>44987</v>
      </c>
      <c r="D36" s="14">
        <f t="shared" si="5"/>
        <v>26</v>
      </c>
      <c r="E36" s="26">
        <v>129</v>
      </c>
      <c r="F36" s="17">
        <f t="shared" si="9"/>
        <v>325</v>
      </c>
      <c r="G36" s="17">
        <f t="shared" si="10"/>
        <v>453</v>
      </c>
      <c r="H36" s="26" t="s">
        <v>58</v>
      </c>
      <c r="I36" s="27">
        <v>42600</v>
      </c>
      <c r="J36" s="13" t="str">
        <f t="shared" si="8"/>
        <v>Electrónico</v>
      </c>
      <c r="K36" s="13" t="s">
        <v>59</v>
      </c>
    </row>
    <row r="37" spans="1:11" ht="22.5" customHeight="1">
      <c r="A37" s="24" t="s">
        <v>60</v>
      </c>
      <c r="B37" s="25">
        <v>44825</v>
      </c>
      <c r="C37" s="25">
        <v>44987</v>
      </c>
      <c r="D37" s="14">
        <f t="shared" si="5"/>
        <v>27</v>
      </c>
      <c r="E37" s="26">
        <v>2</v>
      </c>
      <c r="F37" s="17">
        <f t="shared" si="9"/>
        <v>454</v>
      </c>
      <c r="G37" s="17">
        <f t="shared" si="10"/>
        <v>455</v>
      </c>
      <c r="H37" s="26" t="s">
        <v>31</v>
      </c>
      <c r="I37" s="27">
        <v>95.8</v>
      </c>
      <c r="J37" s="13" t="str">
        <f t="shared" si="8"/>
        <v>Electrónico</v>
      </c>
      <c r="K37" s="13"/>
    </row>
    <row r="38" spans="1:11" ht="22.5" customHeight="1">
      <c r="A38" s="24" t="s">
        <v>61</v>
      </c>
      <c r="B38" s="25">
        <v>44902</v>
      </c>
      <c r="C38" s="25">
        <v>44987</v>
      </c>
      <c r="D38" s="14">
        <f t="shared" si="5"/>
        <v>28</v>
      </c>
      <c r="E38" s="26">
        <v>8</v>
      </c>
      <c r="F38" s="17">
        <f t="shared" si="9"/>
        <v>456</v>
      </c>
      <c r="G38" s="17">
        <f t="shared" si="10"/>
        <v>463</v>
      </c>
      <c r="H38" s="26" t="s">
        <v>31</v>
      </c>
      <c r="I38" s="27">
        <v>2400</v>
      </c>
      <c r="J38" s="13" t="str">
        <f t="shared" si="8"/>
        <v>Electrónico</v>
      </c>
      <c r="K38" s="13"/>
    </row>
    <row r="39" spans="1:11" ht="22.5" customHeight="1">
      <c r="A39" s="24" t="s">
        <v>62</v>
      </c>
      <c r="B39" s="25">
        <v>44902</v>
      </c>
      <c r="C39" s="25">
        <v>44987</v>
      </c>
      <c r="D39" s="14">
        <f t="shared" si="5"/>
        <v>29</v>
      </c>
      <c r="E39" s="26">
        <v>25</v>
      </c>
      <c r="F39" s="17">
        <f t="shared" si="9"/>
        <v>464</v>
      </c>
      <c r="G39" s="17">
        <f t="shared" si="10"/>
        <v>488</v>
      </c>
      <c r="H39" s="26" t="s">
        <v>31</v>
      </c>
      <c r="I39" s="27">
        <v>4100</v>
      </c>
      <c r="J39" s="13" t="str">
        <f t="shared" si="8"/>
        <v>Electrónico</v>
      </c>
      <c r="K39" s="13"/>
    </row>
    <row r="40" spans="1:11" ht="22.5" customHeight="1">
      <c r="A40" s="24" t="s">
        <v>63</v>
      </c>
      <c r="B40" s="25">
        <v>44911</v>
      </c>
      <c r="C40" s="25">
        <v>44987</v>
      </c>
      <c r="D40" s="14">
        <f t="shared" si="5"/>
        <v>30</v>
      </c>
      <c r="E40" s="26">
        <v>3</v>
      </c>
      <c r="F40" s="17">
        <f t="shared" si="9"/>
        <v>489</v>
      </c>
      <c r="G40" s="17">
        <f t="shared" si="10"/>
        <v>491</v>
      </c>
      <c r="H40" s="26" t="s">
        <v>31</v>
      </c>
      <c r="I40" s="27">
        <v>71.599999999999994</v>
      </c>
      <c r="J40" s="13" t="str">
        <f t="shared" si="8"/>
        <v>Electrónico</v>
      </c>
      <c r="K40" s="13"/>
    </row>
    <row r="41" spans="1:11" ht="22.5" customHeight="1">
      <c r="A41" s="24" t="s">
        <v>64</v>
      </c>
      <c r="B41" s="25">
        <v>44911</v>
      </c>
      <c r="C41" s="25">
        <v>44987</v>
      </c>
      <c r="D41" s="14">
        <f t="shared" si="5"/>
        <v>31</v>
      </c>
      <c r="E41" s="26">
        <v>3</v>
      </c>
      <c r="F41" s="17">
        <f t="shared" si="9"/>
        <v>492</v>
      </c>
      <c r="G41" s="17">
        <f t="shared" si="10"/>
        <v>494</v>
      </c>
      <c r="H41" s="26" t="s">
        <v>31</v>
      </c>
      <c r="I41" s="27">
        <v>315</v>
      </c>
      <c r="J41" s="13" t="str">
        <f t="shared" si="8"/>
        <v>Electrónico</v>
      </c>
      <c r="K41" s="13"/>
    </row>
    <row r="42" spans="1:11" ht="22.5" customHeight="1">
      <c r="A42" s="24" t="s">
        <v>65</v>
      </c>
      <c r="B42" s="25">
        <v>44937</v>
      </c>
      <c r="C42" s="25">
        <v>44987</v>
      </c>
      <c r="D42" s="14">
        <f t="shared" si="5"/>
        <v>32</v>
      </c>
      <c r="E42" s="26">
        <v>1</v>
      </c>
      <c r="F42" s="17">
        <f t="shared" si="9"/>
        <v>495</v>
      </c>
      <c r="G42" s="17">
        <f t="shared" si="10"/>
        <v>495</v>
      </c>
      <c r="H42" s="26" t="s">
        <v>31</v>
      </c>
      <c r="I42" s="27">
        <v>85.5</v>
      </c>
      <c r="J42" s="13" t="str">
        <f t="shared" si="8"/>
        <v>Electrónico</v>
      </c>
      <c r="K42" s="13"/>
    </row>
    <row r="43" spans="1:11" ht="22.5" customHeight="1">
      <c r="A43" s="24" t="s">
        <v>66</v>
      </c>
      <c r="B43" s="25">
        <v>44943</v>
      </c>
      <c r="C43" s="25">
        <v>44944</v>
      </c>
      <c r="D43" s="14">
        <f t="shared" si="5"/>
        <v>33</v>
      </c>
      <c r="E43" s="26">
        <v>2</v>
      </c>
      <c r="F43" s="17">
        <f t="shared" si="9"/>
        <v>496</v>
      </c>
      <c r="G43" s="17">
        <f t="shared" si="10"/>
        <v>497</v>
      </c>
      <c r="H43" s="26" t="s">
        <v>31</v>
      </c>
      <c r="I43" s="27">
        <v>165</v>
      </c>
      <c r="J43" s="13" t="str">
        <f t="shared" si="8"/>
        <v>Electrónico</v>
      </c>
      <c r="K43" s="13"/>
    </row>
    <row r="44" spans="1:11" ht="22.5" customHeight="1">
      <c r="A44" s="24" t="s">
        <v>67</v>
      </c>
      <c r="B44" s="25">
        <v>44943</v>
      </c>
      <c r="C44" s="25">
        <v>44987</v>
      </c>
      <c r="D44" s="14">
        <f t="shared" si="5"/>
        <v>34</v>
      </c>
      <c r="E44" s="26">
        <v>2</v>
      </c>
      <c r="F44" s="17">
        <f t="shared" si="9"/>
        <v>498</v>
      </c>
      <c r="G44" s="17">
        <f t="shared" si="10"/>
        <v>499</v>
      </c>
      <c r="H44" s="26" t="s">
        <v>31</v>
      </c>
      <c r="I44" s="27">
        <v>544</v>
      </c>
      <c r="J44" s="13" t="str">
        <f t="shared" si="8"/>
        <v>Electrónico</v>
      </c>
      <c r="K44" s="13"/>
    </row>
    <row r="45" spans="1:11" ht="22.5" customHeight="1">
      <c r="A45" s="24" t="s">
        <v>68</v>
      </c>
      <c r="B45" s="25">
        <v>44944</v>
      </c>
      <c r="C45" s="25">
        <v>44945</v>
      </c>
      <c r="D45" s="14">
        <f t="shared" si="5"/>
        <v>35</v>
      </c>
      <c r="E45" s="26">
        <v>54</v>
      </c>
      <c r="F45" s="17">
        <f t="shared" si="9"/>
        <v>500</v>
      </c>
      <c r="G45" s="17">
        <f t="shared" si="10"/>
        <v>553</v>
      </c>
      <c r="H45" s="26" t="s">
        <v>31</v>
      </c>
      <c r="I45" s="27">
        <v>522</v>
      </c>
      <c r="J45" s="13" t="str">
        <f t="shared" si="8"/>
        <v>Electrónico</v>
      </c>
      <c r="K45" s="13"/>
    </row>
    <row r="46" spans="1:11" ht="22.5" customHeight="1">
      <c r="A46" s="24" t="s">
        <v>69</v>
      </c>
      <c r="B46" s="25">
        <v>44950</v>
      </c>
      <c r="C46" s="25">
        <v>44950</v>
      </c>
      <c r="D46" s="14">
        <f t="shared" si="5"/>
        <v>36</v>
      </c>
      <c r="E46" s="26">
        <v>2</v>
      </c>
      <c r="F46" s="17">
        <f t="shared" si="9"/>
        <v>554</v>
      </c>
      <c r="G46" s="17">
        <f t="shared" si="10"/>
        <v>555</v>
      </c>
      <c r="H46" s="26" t="s">
        <v>31</v>
      </c>
      <c r="I46" s="27">
        <v>94.9</v>
      </c>
      <c r="J46" s="13" t="str">
        <f t="shared" si="8"/>
        <v>Electrónico</v>
      </c>
      <c r="K46" s="13"/>
    </row>
    <row r="47" spans="1:11" ht="22.5" customHeight="1">
      <c r="A47" s="24" t="s">
        <v>70</v>
      </c>
      <c r="B47" s="25">
        <v>44952</v>
      </c>
      <c r="C47" s="25">
        <v>44987</v>
      </c>
      <c r="D47" s="14">
        <f t="shared" si="5"/>
        <v>37</v>
      </c>
      <c r="E47" s="26">
        <v>1</v>
      </c>
      <c r="F47" s="17">
        <f t="shared" si="9"/>
        <v>556</v>
      </c>
      <c r="G47" s="17">
        <f t="shared" si="10"/>
        <v>556</v>
      </c>
      <c r="H47" s="26" t="s">
        <v>31</v>
      </c>
      <c r="I47" s="27">
        <v>828</v>
      </c>
      <c r="J47" s="13" t="str">
        <f t="shared" si="8"/>
        <v>Electrónico</v>
      </c>
      <c r="K47" s="13"/>
    </row>
    <row r="48" spans="1:11" ht="22.5" customHeight="1">
      <c r="A48" s="24" t="s">
        <v>71</v>
      </c>
      <c r="B48" s="25">
        <v>44964</v>
      </c>
      <c r="C48" s="25">
        <v>44987</v>
      </c>
      <c r="D48" s="14">
        <f t="shared" si="5"/>
        <v>38</v>
      </c>
      <c r="E48" s="26">
        <v>151</v>
      </c>
      <c r="F48" s="17">
        <f t="shared" si="9"/>
        <v>557</v>
      </c>
      <c r="G48" s="17">
        <f t="shared" si="10"/>
        <v>707</v>
      </c>
      <c r="H48" s="26" t="s">
        <v>31</v>
      </c>
      <c r="I48" s="27">
        <v>34600</v>
      </c>
      <c r="J48" s="13" t="str">
        <f t="shared" si="8"/>
        <v>Electrónico</v>
      </c>
      <c r="K48" s="13"/>
    </row>
    <row r="49" spans="1:11" ht="22.5" customHeight="1">
      <c r="A49" s="24" t="s">
        <v>72</v>
      </c>
      <c r="B49" s="25">
        <v>45034</v>
      </c>
      <c r="C49" s="25">
        <v>45027</v>
      </c>
      <c r="D49" s="14">
        <f t="shared" si="5"/>
        <v>39</v>
      </c>
      <c r="E49" s="26">
        <v>2</v>
      </c>
      <c r="F49" s="17">
        <f t="shared" si="9"/>
        <v>708</v>
      </c>
      <c r="G49" s="17">
        <f t="shared" si="10"/>
        <v>709</v>
      </c>
      <c r="H49" s="26" t="s">
        <v>31</v>
      </c>
      <c r="I49" s="27">
        <v>67.5</v>
      </c>
      <c r="J49" s="13" t="str">
        <f t="shared" si="8"/>
        <v>Electrónico</v>
      </c>
      <c r="K49" s="13"/>
    </row>
    <row r="50" spans="1:11" ht="22.5" customHeight="1">
      <c r="A50" s="24" t="s">
        <v>73</v>
      </c>
      <c r="B50" s="25">
        <v>45062</v>
      </c>
      <c r="C50" s="25">
        <v>45062</v>
      </c>
      <c r="D50" s="14">
        <f t="shared" si="5"/>
        <v>40</v>
      </c>
      <c r="E50" s="26">
        <v>3</v>
      </c>
      <c r="F50" s="17">
        <f t="shared" si="9"/>
        <v>710</v>
      </c>
      <c r="G50" s="17">
        <f t="shared" si="10"/>
        <v>712</v>
      </c>
      <c r="H50" s="26" t="s">
        <v>31</v>
      </c>
      <c r="I50" s="27">
        <v>186</v>
      </c>
      <c r="J50" s="13" t="str">
        <f t="shared" si="8"/>
        <v>Electrónico</v>
      </c>
      <c r="K50" s="13"/>
    </row>
    <row r="51" spans="1:11" ht="22.5" customHeight="1">
      <c r="A51" s="24" t="s">
        <v>74</v>
      </c>
      <c r="B51" s="25">
        <v>45062</v>
      </c>
      <c r="C51" s="25">
        <v>45064</v>
      </c>
      <c r="D51" s="14">
        <f t="shared" si="5"/>
        <v>41</v>
      </c>
      <c r="E51" s="26">
        <v>2</v>
      </c>
      <c r="F51" s="17">
        <f t="shared" si="9"/>
        <v>713</v>
      </c>
      <c r="G51" s="17">
        <f t="shared" si="10"/>
        <v>714</v>
      </c>
      <c r="H51" s="26" t="s">
        <v>31</v>
      </c>
      <c r="I51" s="27">
        <v>284</v>
      </c>
      <c r="J51" s="13" t="str">
        <f t="shared" si="8"/>
        <v>Electrónico</v>
      </c>
      <c r="K51" s="13"/>
    </row>
    <row r="52" spans="1:11" ht="22.5" customHeight="1">
      <c r="A52" s="24" t="s">
        <v>75</v>
      </c>
      <c r="B52" s="25">
        <v>45064</v>
      </c>
      <c r="C52" s="25">
        <v>45064</v>
      </c>
      <c r="D52" s="14">
        <f t="shared" si="5"/>
        <v>42</v>
      </c>
      <c r="E52" s="26">
        <v>1</v>
      </c>
      <c r="F52" s="17">
        <f t="shared" si="9"/>
        <v>715</v>
      </c>
      <c r="G52" s="17">
        <f t="shared" si="10"/>
        <v>715</v>
      </c>
      <c r="H52" s="26" t="s">
        <v>31</v>
      </c>
      <c r="I52" s="27">
        <v>197</v>
      </c>
      <c r="J52" s="13" t="str">
        <f t="shared" si="8"/>
        <v>Electrónico</v>
      </c>
      <c r="K52" s="13"/>
    </row>
    <row r="53" spans="1:11" ht="22.5" customHeight="1">
      <c r="A53" s="24" t="s">
        <v>76</v>
      </c>
      <c r="B53" s="25">
        <v>45064</v>
      </c>
      <c r="C53" s="25">
        <v>45065</v>
      </c>
      <c r="D53" s="14">
        <f t="shared" si="5"/>
        <v>43</v>
      </c>
      <c r="E53" s="26">
        <v>68</v>
      </c>
      <c r="F53" s="17">
        <f t="shared" si="9"/>
        <v>716</v>
      </c>
      <c r="G53" s="17">
        <f t="shared" si="10"/>
        <v>783</v>
      </c>
      <c r="H53" s="26" t="s">
        <v>31</v>
      </c>
      <c r="I53" s="27">
        <v>2310</v>
      </c>
      <c r="J53" s="13" t="str">
        <f t="shared" si="8"/>
        <v>Electrónico</v>
      </c>
      <c r="K53" s="13"/>
    </row>
    <row r="54" spans="1:11" ht="22.5" customHeight="1">
      <c r="A54" s="24" t="s">
        <v>77</v>
      </c>
      <c r="B54" s="25">
        <v>45071</v>
      </c>
      <c r="C54" s="25">
        <v>45071</v>
      </c>
      <c r="D54" s="14">
        <f t="shared" si="5"/>
        <v>44</v>
      </c>
      <c r="E54" s="26">
        <v>2</v>
      </c>
      <c r="F54" s="17">
        <f t="shared" si="9"/>
        <v>784</v>
      </c>
      <c r="G54" s="17">
        <f t="shared" si="10"/>
        <v>785</v>
      </c>
      <c r="H54" s="26" t="s">
        <v>31</v>
      </c>
      <c r="I54" s="27">
        <v>67.2</v>
      </c>
      <c r="J54" s="13" t="str">
        <f t="shared" si="8"/>
        <v>Electrónico</v>
      </c>
      <c r="K54" s="13"/>
    </row>
    <row r="55" spans="1:11" ht="22.5" customHeight="1">
      <c r="A55" s="24" t="s">
        <v>78</v>
      </c>
      <c r="B55" s="25">
        <v>45090</v>
      </c>
      <c r="C55" s="25">
        <v>45091</v>
      </c>
      <c r="D55" s="14">
        <f t="shared" si="5"/>
        <v>45</v>
      </c>
      <c r="E55" s="26">
        <v>1</v>
      </c>
      <c r="F55" s="17">
        <f t="shared" si="9"/>
        <v>786</v>
      </c>
      <c r="G55" s="17">
        <f t="shared" si="10"/>
        <v>786</v>
      </c>
      <c r="H55" s="26" t="s">
        <v>31</v>
      </c>
      <c r="I55" s="27">
        <v>43.8</v>
      </c>
      <c r="J55" s="13" t="str">
        <f t="shared" si="8"/>
        <v>Electrónico</v>
      </c>
      <c r="K55" s="13"/>
    </row>
    <row r="56" spans="1:11" ht="22.5" customHeight="1">
      <c r="A56" s="24" t="s">
        <v>79</v>
      </c>
      <c r="B56" s="25">
        <v>45107</v>
      </c>
      <c r="C56" s="25">
        <v>45106</v>
      </c>
      <c r="D56" s="14">
        <f t="shared" si="5"/>
        <v>46</v>
      </c>
      <c r="E56" s="26">
        <v>7</v>
      </c>
      <c r="F56" s="17">
        <f t="shared" si="9"/>
        <v>787</v>
      </c>
      <c r="G56" s="17">
        <f t="shared" si="10"/>
        <v>793</v>
      </c>
      <c r="H56" s="26" t="s">
        <v>31</v>
      </c>
      <c r="I56" s="27">
        <v>253</v>
      </c>
      <c r="J56" s="13" t="str">
        <f t="shared" si="8"/>
        <v>Electrónico</v>
      </c>
      <c r="K56" s="13"/>
    </row>
    <row r="57" spans="1:11" ht="22.5" customHeight="1">
      <c r="A57" s="24" t="s">
        <v>80</v>
      </c>
      <c r="B57" s="25">
        <v>45120</v>
      </c>
      <c r="C57" s="25">
        <v>45120</v>
      </c>
      <c r="D57" s="14">
        <f t="shared" si="5"/>
        <v>47</v>
      </c>
      <c r="E57" s="26">
        <v>5</v>
      </c>
      <c r="F57" s="17">
        <f t="shared" si="9"/>
        <v>794</v>
      </c>
      <c r="G57" s="17">
        <f t="shared" si="10"/>
        <v>798</v>
      </c>
      <c r="H57" s="26" t="s">
        <v>31</v>
      </c>
      <c r="I57" s="27">
        <v>693</v>
      </c>
      <c r="J57" s="13" t="str">
        <f t="shared" si="8"/>
        <v>Electrónico</v>
      </c>
      <c r="K57" s="13"/>
    </row>
    <row r="58" spans="1:11" ht="22.5" customHeight="1">
      <c r="A58" s="24" t="s">
        <v>81</v>
      </c>
      <c r="B58" s="25">
        <v>45147</v>
      </c>
      <c r="C58" s="25">
        <v>45147</v>
      </c>
      <c r="D58" s="14">
        <f t="shared" si="5"/>
        <v>48</v>
      </c>
      <c r="E58" s="26">
        <v>2</v>
      </c>
      <c r="F58" s="17">
        <f t="shared" si="9"/>
        <v>799</v>
      </c>
      <c r="G58" s="17">
        <f t="shared" si="10"/>
        <v>800</v>
      </c>
      <c r="H58" s="26" t="s">
        <v>31</v>
      </c>
      <c r="I58" s="27">
        <v>59.6</v>
      </c>
      <c r="J58" s="13" t="str">
        <f t="shared" si="8"/>
        <v>Electrónico</v>
      </c>
      <c r="K58" s="13"/>
    </row>
    <row r="59" spans="1:11" ht="22.5" customHeight="1">
      <c r="A59" s="24" t="s">
        <v>82</v>
      </c>
      <c r="B59" s="25">
        <v>45163</v>
      </c>
      <c r="C59" s="25">
        <v>45166</v>
      </c>
      <c r="D59" s="14">
        <f t="shared" si="5"/>
        <v>49</v>
      </c>
      <c r="E59" s="26">
        <v>5</v>
      </c>
      <c r="F59" s="17">
        <f t="shared" si="9"/>
        <v>801</v>
      </c>
      <c r="G59" s="17">
        <f t="shared" si="10"/>
        <v>805</v>
      </c>
      <c r="H59" s="26" t="s">
        <v>31</v>
      </c>
      <c r="I59" s="27">
        <v>716</v>
      </c>
      <c r="J59" s="13" t="str">
        <f t="shared" si="8"/>
        <v>Electrónico</v>
      </c>
      <c r="K59" s="13"/>
    </row>
    <row r="60" spans="1:11" ht="22.5" customHeight="1">
      <c r="A60" s="24" t="s">
        <v>83</v>
      </c>
      <c r="B60" s="25">
        <v>45169</v>
      </c>
      <c r="C60" s="25">
        <v>45173</v>
      </c>
      <c r="D60" s="14">
        <f t="shared" si="5"/>
        <v>50</v>
      </c>
      <c r="E60" s="26">
        <v>9</v>
      </c>
      <c r="F60" s="17">
        <f t="shared" si="9"/>
        <v>806</v>
      </c>
      <c r="G60" s="17">
        <f t="shared" si="10"/>
        <v>814</v>
      </c>
      <c r="H60" s="26" t="s">
        <v>31</v>
      </c>
      <c r="I60" s="27">
        <v>2550</v>
      </c>
      <c r="J60" s="13" t="str">
        <f t="shared" si="8"/>
        <v>Electrónico</v>
      </c>
      <c r="K60" s="13"/>
    </row>
    <row r="61" spans="1:11" ht="22.5" customHeight="1">
      <c r="A61" s="24" t="s">
        <v>84</v>
      </c>
      <c r="B61" s="25">
        <v>45174</v>
      </c>
      <c r="C61" s="25">
        <v>45177</v>
      </c>
      <c r="D61" s="14">
        <f t="shared" si="5"/>
        <v>51</v>
      </c>
      <c r="E61" s="26">
        <v>2</v>
      </c>
      <c r="F61" s="17">
        <f t="shared" si="9"/>
        <v>815</v>
      </c>
      <c r="G61" s="17">
        <f t="shared" si="10"/>
        <v>816</v>
      </c>
      <c r="H61" s="26" t="s">
        <v>31</v>
      </c>
      <c r="I61" s="27">
        <v>67.7</v>
      </c>
      <c r="J61" s="13" t="str">
        <f t="shared" si="8"/>
        <v>Electrónico</v>
      </c>
      <c r="K61" s="13"/>
    </row>
    <row r="62" spans="1:11" ht="22.5" customHeight="1">
      <c r="A62" s="24" t="s">
        <v>85</v>
      </c>
      <c r="B62" s="25">
        <v>45175</v>
      </c>
      <c r="C62" s="25">
        <v>45175</v>
      </c>
      <c r="D62" s="14">
        <f t="shared" si="5"/>
        <v>52</v>
      </c>
      <c r="E62" s="26">
        <v>2</v>
      </c>
      <c r="F62" s="17">
        <f t="shared" si="9"/>
        <v>817</v>
      </c>
      <c r="G62" s="17">
        <f t="shared" si="10"/>
        <v>818</v>
      </c>
      <c r="H62" s="26" t="s">
        <v>31</v>
      </c>
      <c r="I62" s="27">
        <v>307</v>
      </c>
      <c r="J62" s="13" t="str">
        <f t="shared" si="8"/>
        <v>Electrónico</v>
      </c>
      <c r="K62" s="13"/>
    </row>
    <row r="63" spans="1:11" ht="22.5" customHeight="1">
      <c r="A63" s="24" t="s">
        <v>85</v>
      </c>
      <c r="B63" s="25">
        <f>+C63</f>
        <v>45197</v>
      </c>
      <c r="C63" s="25">
        <v>45197</v>
      </c>
      <c r="D63" s="14">
        <f t="shared" si="5"/>
        <v>53</v>
      </c>
      <c r="E63" s="26">
        <v>2</v>
      </c>
      <c r="F63" s="17">
        <f t="shared" si="9"/>
        <v>819</v>
      </c>
      <c r="G63" s="17">
        <f t="shared" si="10"/>
        <v>820</v>
      </c>
      <c r="H63" s="26" t="s">
        <v>31</v>
      </c>
      <c r="I63" s="27">
        <v>182</v>
      </c>
      <c r="J63" s="13" t="str">
        <f t="shared" si="8"/>
        <v>Electrónico</v>
      </c>
      <c r="K63" s="13"/>
    </row>
    <row r="64" spans="1:11" ht="22.5" customHeight="1">
      <c r="A64" s="24" t="s">
        <v>86</v>
      </c>
      <c r="B64" s="25">
        <f>+C64</f>
        <v>45197</v>
      </c>
      <c r="C64" s="25">
        <v>45197</v>
      </c>
      <c r="D64" s="14">
        <f t="shared" si="5"/>
        <v>54</v>
      </c>
      <c r="E64" s="26">
        <v>1</v>
      </c>
      <c r="F64" s="17">
        <f t="shared" si="9"/>
        <v>821</v>
      </c>
      <c r="G64" s="17">
        <f t="shared" si="10"/>
        <v>821</v>
      </c>
      <c r="H64" s="26" t="s">
        <v>31</v>
      </c>
      <c r="I64" s="27">
        <v>61.4</v>
      </c>
      <c r="J64" s="13" t="str">
        <f t="shared" si="8"/>
        <v>Electrónico</v>
      </c>
      <c r="K64" s="13"/>
    </row>
    <row r="65" spans="1:11" ht="22.5" customHeight="1">
      <c r="A65" s="24" t="s">
        <v>87</v>
      </c>
      <c r="B65" s="25">
        <f>+C65</f>
        <v>45197</v>
      </c>
      <c r="C65" s="25">
        <v>45197</v>
      </c>
      <c r="D65" s="14">
        <f t="shared" si="5"/>
        <v>55</v>
      </c>
      <c r="E65" s="26">
        <v>2</v>
      </c>
      <c r="F65" s="17">
        <f t="shared" si="9"/>
        <v>822</v>
      </c>
      <c r="G65" s="17">
        <f t="shared" si="10"/>
        <v>823</v>
      </c>
      <c r="H65" s="26" t="s">
        <v>31</v>
      </c>
      <c r="I65" s="27">
        <v>1720</v>
      </c>
      <c r="J65" s="13" t="str">
        <f t="shared" si="8"/>
        <v>Electrónico</v>
      </c>
      <c r="K65" s="13"/>
    </row>
    <row r="66" spans="1:11" ht="22.5" customHeight="1">
      <c r="A66" s="24" t="s">
        <v>88</v>
      </c>
      <c r="B66" s="25">
        <v>45197</v>
      </c>
      <c r="C66" s="25">
        <v>45197</v>
      </c>
      <c r="D66" s="14">
        <f t="shared" si="5"/>
        <v>56</v>
      </c>
      <c r="E66" s="26">
        <v>2</v>
      </c>
      <c r="F66" s="17">
        <f t="shared" si="9"/>
        <v>824</v>
      </c>
      <c r="G66" s="17">
        <f t="shared" si="10"/>
        <v>825</v>
      </c>
      <c r="H66" s="26" t="s">
        <v>31</v>
      </c>
      <c r="I66" s="27">
        <v>77.2</v>
      </c>
      <c r="J66" s="13" t="str">
        <f t="shared" si="8"/>
        <v>Electrónico</v>
      </c>
      <c r="K66" s="13"/>
    </row>
    <row r="67" spans="1:11" ht="22.5" customHeight="1">
      <c r="A67" s="24" t="s">
        <v>89</v>
      </c>
      <c r="B67" s="25">
        <v>45226</v>
      </c>
      <c r="C67" s="25">
        <v>45226</v>
      </c>
      <c r="D67" s="14">
        <f t="shared" si="5"/>
        <v>57</v>
      </c>
      <c r="E67" s="26">
        <v>3</v>
      </c>
      <c r="F67" s="17">
        <f t="shared" si="9"/>
        <v>826</v>
      </c>
      <c r="G67" s="17">
        <f t="shared" si="10"/>
        <v>828</v>
      </c>
      <c r="H67" s="26" t="s">
        <v>31</v>
      </c>
      <c r="I67" s="27">
        <v>451</v>
      </c>
      <c r="J67" s="13" t="str">
        <f t="shared" si="8"/>
        <v>Electrónico</v>
      </c>
      <c r="K67" s="13"/>
    </row>
    <row r="68" spans="1:11" ht="22.5" customHeight="1">
      <c r="A68" s="24" t="s">
        <v>90</v>
      </c>
      <c r="B68" s="25">
        <v>45350</v>
      </c>
      <c r="C68" s="25">
        <v>45350</v>
      </c>
      <c r="D68" s="14">
        <f t="shared" si="5"/>
        <v>58</v>
      </c>
      <c r="E68" s="26">
        <v>3</v>
      </c>
      <c r="F68" s="17">
        <f t="shared" si="9"/>
        <v>829</v>
      </c>
      <c r="G68" s="17">
        <f t="shared" si="10"/>
        <v>831</v>
      </c>
      <c r="H68" s="26" t="s">
        <v>31</v>
      </c>
      <c r="I68" s="27">
        <v>584</v>
      </c>
      <c r="J68" s="13" t="str">
        <f t="shared" si="8"/>
        <v>Electrónico</v>
      </c>
      <c r="K68" s="13"/>
    </row>
    <row r="69" spans="1:11" ht="22.5" customHeight="1">
      <c r="A69" s="24" t="s">
        <v>91</v>
      </c>
      <c r="B69" s="25">
        <v>45359</v>
      </c>
      <c r="C69" s="25">
        <v>45359</v>
      </c>
      <c r="D69" s="14">
        <v>59</v>
      </c>
      <c r="E69" s="26">
        <v>2</v>
      </c>
      <c r="F69" s="17">
        <f t="shared" si="9"/>
        <v>832</v>
      </c>
      <c r="G69" s="17">
        <f t="shared" si="10"/>
        <v>833</v>
      </c>
      <c r="H69" s="26" t="s">
        <v>31</v>
      </c>
      <c r="I69" s="27">
        <v>76.099999999999994</v>
      </c>
      <c r="J69" s="13" t="str">
        <f t="shared" si="8"/>
        <v>Electrónico</v>
      </c>
      <c r="K69" s="13"/>
    </row>
    <row r="70" spans="1:11" ht="22.5" customHeight="1">
      <c r="A70" s="24" t="s">
        <v>92</v>
      </c>
      <c r="B70" s="25">
        <v>45362</v>
      </c>
      <c r="C70" s="25">
        <v>45362</v>
      </c>
      <c r="D70" s="14">
        <v>60</v>
      </c>
      <c r="E70" s="26">
        <v>1</v>
      </c>
      <c r="F70" s="17">
        <f t="shared" si="9"/>
        <v>834</v>
      </c>
      <c r="G70" s="17">
        <f t="shared" si="10"/>
        <v>834</v>
      </c>
      <c r="H70" s="26" t="s">
        <v>31</v>
      </c>
      <c r="I70" s="27">
        <v>104</v>
      </c>
      <c r="J70" s="13" t="str">
        <f t="shared" si="8"/>
        <v>Electrónico</v>
      </c>
      <c r="K70" s="13"/>
    </row>
    <row r="71" spans="1:11" ht="18.75" customHeight="1">
      <c r="A71" s="18" t="s">
        <v>93</v>
      </c>
      <c r="B71" s="19"/>
      <c r="C71" s="28"/>
      <c r="D71" s="29"/>
      <c r="E71" s="29"/>
      <c r="F71" s="29"/>
      <c r="G71" s="29"/>
      <c r="H71" s="29"/>
      <c r="I71" s="29"/>
      <c r="J71" s="29"/>
      <c r="K71" s="30"/>
    </row>
    <row r="72" spans="1:11" ht="27.75" customHeight="1"/>
    <row r="73" spans="1:11" ht="12.75" customHeight="1">
      <c r="G73" s="16"/>
      <c r="H73" s="16"/>
      <c r="I73" s="16"/>
    </row>
    <row r="74" spans="1:11" ht="12.75"/>
    <row r="75" spans="1:11" ht="12.75"/>
    <row r="76" spans="1:11" ht="12.75"/>
    <row r="77" spans="1:11" ht="12.75"/>
    <row r="78" spans="1:11" ht="12.75"/>
    <row r="79" spans="1:11" ht="12.75"/>
    <row r="80" spans="1:11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7" ht="12.75"/>
  </sheetData>
  <sheetProtection formatCells="0" formatColumns="0" formatRows="0" insertRows="0"/>
  <mergeCells count="16">
    <mergeCell ref="C71:K71"/>
    <mergeCell ref="B2:F2"/>
    <mergeCell ref="B3:F3"/>
    <mergeCell ref="B4:F4"/>
    <mergeCell ref="A1:K1"/>
    <mergeCell ref="B5:F5"/>
    <mergeCell ref="B6:F6"/>
    <mergeCell ref="B8:F8"/>
    <mergeCell ref="H2:K2"/>
    <mergeCell ref="H5:I6"/>
    <mergeCell ref="J5:K6"/>
    <mergeCell ref="H8:I8"/>
    <mergeCell ref="J8:K8"/>
    <mergeCell ref="H3:I4"/>
    <mergeCell ref="J3:K4"/>
    <mergeCell ref="B7:F7"/>
  </mergeCells>
  <dataValidations count="1">
    <dataValidation type="list" allowBlank="1" showInputMessage="1" showErrorMessage="1" sqref="B3:F3" xr:uid="{A7A79472-2891-4908-A791-FE7BC6EAD151}">
      <formula1>"PRIMERO CIVIL DEL CIRCUITO,SEGUNDO CIVIL DEL CIRCUITO,TERCERO CIVIL DEL CIRCUITO,PRIMERO DE FAMILIA,SEGUNDO DE FAMILIA,TERCERO DE FAMILIA,CUARTO DE FAMILIA"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6BF5D4BF-FABD-4D1F-8D4E-887DF20E5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03 Civil Circuito - Quindío - Armenia</cp:lastModifiedBy>
  <cp:revision/>
  <dcterms:created xsi:type="dcterms:W3CDTF">2019-08-06T14:37:38Z</dcterms:created>
  <dcterms:modified xsi:type="dcterms:W3CDTF">2024-03-11T13:22:51Z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