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it\OneDrive\Escritorio\Oficina GHA\SOLIDARIA\PIEZAS PROCESALES\X\xx\xxxxxxxxxxxxxxxxxxxxxxx\X\x\X\xxx\x\x\xxxxx\xxxxx\x\xxxxxX\"/>
    </mc:Choice>
  </mc:AlternateContent>
  <xr:revisionPtr revIDLastSave="0" documentId="8_{4D0B55F5-14E8-4B68-8ACA-130CBD361BEF}" xr6:coauthVersionLast="47" xr6:coauthVersionMax="47" xr10:uidLastSave="{00000000-0000-0000-0000-000000000000}"/>
  <bookViews>
    <workbookView xWindow="-120" yWindow="-120" windowWidth="20730" windowHeight="11040" xr2:uid="{69AAD36E-CAFA-43EB-832F-400E58192986}"/>
  </bookViews>
  <sheets>
    <sheet name="Hoja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3" l="1"/>
  <c r="E25" i="13"/>
  <c r="E21" i="13"/>
  <c r="E20" i="13"/>
  <c r="E16" i="13"/>
  <c r="E15" i="13"/>
  <c r="E11" i="13"/>
  <c r="E10" i="13"/>
  <c r="F7" i="13"/>
  <c r="F6" i="13"/>
  <c r="D20" i="13" l="1"/>
  <c r="F20" i="13" s="1"/>
  <c r="D25" i="13" s="1"/>
  <c r="D21" i="13"/>
  <c r="F21" i="13" s="1"/>
  <c r="D26" i="13" s="1"/>
  <c r="F26" i="13" s="1"/>
  <c r="D16" i="13"/>
  <c r="F16" i="13" s="1"/>
  <c r="D10" i="13"/>
  <c r="F10" i="13" s="1"/>
  <c r="D15" i="13"/>
  <c r="F15" i="13" s="1"/>
  <c r="D11" i="13"/>
  <c r="F11" i="13" s="1"/>
  <c r="F22" i="13" l="1"/>
  <c r="F17" i="13"/>
  <c r="F12" i="13"/>
  <c r="F25" i="13" l="1"/>
  <c r="F27" i="13" s="1"/>
  <c r="F30" i="13" s="1"/>
</calcChain>
</file>

<file path=xl/sharedStrings.xml><?xml version="1.0" encoding="utf-8"?>
<sst xmlns="http://schemas.openxmlformats.org/spreadsheetml/2006/main" count="34" uniqueCount="16">
  <si>
    <t>DESDE</t>
  </si>
  <si>
    <t>HASTA</t>
  </si>
  <si>
    <t>DÍAS</t>
  </si>
  <si>
    <t>PRIMAS</t>
  </si>
  <si>
    <t>TOTAL ADEUDADO</t>
  </si>
  <si>
    <t>CESANTÍAS</t>
  </si>
  <si>
    <t>INTERESES</t>
  </si>
  <si>
    <t>SALARIOS</t>
  </si>
  <si>
    <t>Total Liquidación:</t>
  </si>
  <si>
    <t>DIFERENCIAS SALARIALES AÑOS</t>
  </si>
  <si>
    <t>SALARIOS DEVENGADOS</t>
  </si>
  <si>
    <t>DIFERENCIA</t>
  </si>
  <si>
    <t xml:space="preserve">SALARIOS PRETENDIDOS </t>
  </si>
  <si>
    <t>LIQUIDACIÓN DE LAS PRETENSIONES DE LA DEMANDA (DESDE EL 25/03/2015 A 31/07/2016)</t>
  </si>
  <si>
    <r>
      <rPr>
        <b/>
        <sz val="9"/>
        <color theme="1"/>
        <rFont val="Arial"/>
        <family val="2"/>
      </rPr>
      <t>Nota 1:</t>
    </r>
    <r>
      <rPr>
        <sz val="9"/>
        <color theme="1"/>
        <rFont val="Arial"/>
        <family val="2"/>
      </rPr>
      <t xml:space="preserve"> La demandante solicita reajuste salarial y prestacional desde el 05/01/2007 al 16/08/2016 sin embargo, únicamente hace alusión al presunto salario que percibían los operarios de Laboratorios Baxter en el año 2016 y que ascendía a $1.600.000 y que a ella le pagaban menos, sin embargo, como no tenemos información de otros salarios, ni los devengados por la actora, se liquidaran los periodos de 25/03/2015 hasta el 31/07/2016, tomando como referencia $1.600.000 sobre un SMLMV.</t>
    </r>
  </si>
  <si>
    <r>
      <rPr>
        <b/>
        <sz val="9"/>
        <color theme="1"/>
        <rFont val="Arial"/>
        <family val="2"/>
      </rPr>
      <t xml:space="preserve">Nota 2: </t>
    </r>
    <r>
      <rPr>
        <sz val="9"/>
        <color theme="1"/>
        <rFont val="Arial"/>
        <family val="2"/>
      </rPr>
      <t>Las pólizas Nos. 660-45-994000002871, 660-45-994000002872 y 660 45 994000002873 tiene una vigencia del 25/03/2015 al 31/07/2016, (sin tener en cuenta la prescripción trienial) por tanto, se liquidan las pretensiones de dicho lapso, sin perjuicio, que la misma se encuentren prescritas.
Dejando por fuera las indemnizaciones y acreencias solicitadas y causadas después del 31/07/2016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</si>
</sst>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/>
    <xf numFmtId="3" fontId="4" fillId="0" borderId="1" xfId="0" applyNumberFormat="1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2" borderId="1" xfId="6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6" applyNumberFormat="1" applyFont="1" applyFill="1" applyBorder="1"/>
    <xf numFmtId="164" fontId="3" fillId="2" borderId="1" xfId="1" applyNumberFormat="1" applyFont="1" applyFill="1" applyBorder="1" applyAlignment="1">
      <alignment horizontal="center"/>
    </xf>
    <xf numFmtId="164" fontId="3" fillId="3" borderId="1" xfId="1" applyNumberFormat="1" applyFont="1" applyFill="1" applyBorder="1"/>
    <xf numFmtId="164" fontId="4" fillId="0" borderId="1" xfId="0" applyNumberFormat="1" applyFont="1" applyBorder="1" applyAlignment="1">
      <alignment horizontal="center"/>
    </xf>
    <xf numFmtId="164" fontId="5" fillId="4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18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FFF4BEC4-3F5B-40BE-AC92-6362DAEDDD14}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2F89C845-0DCC-444B-8884-C9A0330B6C73}"/>
    <cellStyle name="Normal" xfId="0" builtinId="0"/>
    <cellStyle name="Normal 2" xfId="2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D9403-8943-4BCD-99B3-808E5A44E557}">
  <dimension ref="B2:K32"/>
  <sheetViews>
    <sheetView tabSelected="1" workbookViewId="0">
      <selection activeCell="F27" sqref="F27"/>
    </sheetView>
  </sheetViews>
  <sheetFormatPr baseColWidth="10" defaultRowHeight="15" x14ac:dyDescent="0.25"/>
  <cols>
    <col min="2" max="2" width="12.28515625" customWidth="1"/>
    <col min="3" max="3" width="12.140625" customWidth="1"/>
    <col min="4" max="4" width="15.140625" customWidth="1"/>
    <col min="5" max="5" width="16.7109375" customWidth="1"/>
    <col min="6" max="6" width="15.5703125" customWidth="1"/>
    <col min="8" max="8" width="7.7109375" customWidth="1"/>
    <col min="9" max="9" width="13.7109375" customWidth="1"/>
    <col min="10" max="10" width="12.85546875" customWidth="1"/>
    <col min="11" max="11" width="15.28515625" customWidth="1"/>
  </cols>
  <sheetData>
    <row r="2" spans="2:11" x14ac:dyDescent="0.25">
      <c r="B2" s="15" t="s">
        <v>13</v>
      </c>
      <c r="C2" s="15"/>
      <c r="D2" s="15"/>
      <c r="E2" s="15"/>
      <c r="F2" s="15"/>
      <c r="G2" s="5"/>
    </row>
    <row r="3" spans="2:11" x14ac:dyDescent="0.25">
      <c r="B3" s="5"/>
      <c r="C3" s="5"/>
      <c r="D3" s="5"/>
      <c r="E3" s="5"/>
      <c r="F3" s="5"/>
      <c r="G3" s="5"/>
    </row>
    <row r="4" spans="2:11" x14ac:dyDescent="0.25">
      <c r="B4" s="17" t="s">
        <v>9</v>
      </c>
      <c r="C4" s="17"/>
      <c r="D4" s="17"/>
      <c r="E4" s="17"/>
      <c r="F4" s="17"/>
      <c r="G4" s="5"/>
    </row>
    <row r="5" spans="2:11" ht="30.75" customHeight="1" x14ac:dyDescent="0.25">
      <c r="B5" s="1" t="s">
        <v>0</v>
      </c>
      <c r="C5" s="1" t="s">
        <v>1</v>
      </c>
      <c r="D5" s="1" t="s">
        <v>10</v>
      </c>
      <c r="E5" s="1" t="s">
        <v>12</v>
      </c>
      <c r="F5" s="1" t="s">
        <v>11</v>
      </c>
      <c r="G5" s="5"/>
      <c r="I5" s="16" t="s">
        <v>14</v>
      </c>
      <c r="J5" s="16"/>
      <c r="K5" s="16"/>
    </row>
    <row r="6" spans="2:11" x14ac:dyDescent="0.25">
      <c r="B6" s="2">
        <v>42088</v>
      </c>
      <c r="C6" s="2">
        <v>42369</v>
      </c>
      <c r="D6" s="3">
        <v>644350</v>
      </c>
      <c r="E6" s="4">
        <v>1600000</v>
      </c>
      <c r="F6" s="3">
        <f t="shared" ref="F6:F7" si="0">E6-D6</f>
        <v>955650</v>
      </c>
      <c r="G6" s="5"/>
      <c r="I6" s="16"/>
      <c r="J6" s="16"/>
      <c r="K6" s="16"/>
    </row>
    <row r="7" spans="2:11" x14ac:dyDescent="0.25">
      <c r="B7" s="2">
        <v>42370</v>
      </c>
      <c r="C7" s="2">
        <v>42582</v>
      </c>
      <c r="D7" s="3">
        <v>689455</v>
      </c>
      <c r="E7" s="4">
        <v>1600000</v>
      </c>
      <c r="F7" s="3">
        <f t="shared" si="0"/>
        <v>910545</v>
      </c>
      <c r="G7" s="5"/>
      <c r="I7" s="16"/>
      <c r="J7" s="16"/>
      <c r="K7" s="16"/>
    </row>
    <row r="8" spans="2:11" x14ac:dyDescent="0.25">
      <c r="B8" s="5"/>
      <c r="C8" s="5"/>
      <c r="D8" s="5"/>
      <c r="E8" s="5"/>
      <c r="F8" s="5"/>
      <c r="G8" s="5"/>
      <c r="I8" s="16"/>
      <c r="J8" s="16"/>
      <c r="K8" s="16"/>
    </row>
    <row r="9" spans="2:11" x14ac:dyDescent="0.25">
      <c r="B9" s="6" t="s">
        <v>0</v>
      </c>
      <c r="C9" s="6" t="s">
        <v>1</v>
      </c>
      <c r="D9" s="6" t="s">
        <v>11</v>
      </c>
      <c r="E9" s="6" t="s">
        <v>2</v>
      </c>
      <c r="F9" s="7" t="s">
        <v>7</v>
      </c>
      <c r="G9" s="5"/>
      <c r="I9" s="16"/>
      <c r="J9" s="16"/>
      <c r="K9" s="16"/>
    </row>
    <row r="10" spans="2:11" x14ac:dyDescent="0.25">
      <c r="B10" s="2">
        <v>42088</v>
      </c>
      <c r="C10" s="2">
        <v>42369</v>
      </c>
      <c r="D10" s="4">
        <f>+F6</f>
        <v>955650</v>
      </c>
      <c r="E10" s="8">
        <f>DAYS360(B10,C10)</f>
        <v>276</v>
      </c>
      <c r="F10" s="9">
        <f>(D10/30)*E10</f>
        <v>8791980</v>
      </c>
      <c r="G10" s="5"/>
      <c r="I10" s="16"/>
      <c r="J10" s="16"/>
      <c r="K10" s="16"/>
    </row>
    <row r="11" spans="2:11" x14ac:dyDescent="0.25">
      <c r="B11" s="2">
        <v>42370</v>
      </c>
      <c r="C11" s="2">
        <v>42582</v>
      </c>
      <c r="D11" s="4">
        <f>+F7</f>
        <v>910545</v>
      </c>
      <c r="E11" s="8">
        <f t="shared" ref="E11" si="1">DAYS360(B11,C11)</f>
        <v>210</v>
      </c>
      <c r="F11" s="9">
        <f t="shared" ref="F11" si="2">(D11/30)*E11</f>
        <v>6373815</v>
      </c>
      <c r="G11" s="5"/>
      <c r="I11" s="16"/>
      <c r="J11" s="16"/>
      <c r="K11" s="16"/>
    </row>
    <row r="12" spans="2:11" x14ac:dyDescent="0.25">
      <c r="B12" s="18" t="s">
        <v>4</v>
      </c>
      <c r="C12" s="19"/>
      <c r="D12" s="19"/>
      <c r="E12" s="20"/>
      <c r="F12" s="10">
        <f>SUM(F10:F11)</f>
        <v>15165795</v>
      </c>
      <c r="G12" s="5"/>
      <c r="I12" s="16"/>
      <c r="J12" s="16"/>
      <c r="K12" s="16"/>
    </row>
    <row r="13" spans="2:11" x14ac:dyDescent="0.25">
      <c r="B13" s="5"/>
      <c r="C13" s="5"/>
      <c r="D13" s="5"/>
      <c r="E13" s="5"/>
      <c r="F13" s="5"/>
      <c r="G13" s="5"/>
    </row>
    <row r="14" spans="2:11" x14ac:dyDescent="0.25">
      <c r="B14" s="6" t="s">
        <v>0</v>
      </c>
      <c r="C14" s="6" t="s">
        <v>1</v>
      </c>
      <c r="D14" s="6" t="s">
        <v>11</v>
      </c>
      <c r="E14" s="6" t="s">
        <v>2</v>
      </c>
      <c r="F14" s="11" t="s">
        <v>3</v>
      </c>
      <c r="G14" s="5"/>
    </row>
    <row r="15" spans="2:11" ht="15" customHeight="1" x14ac:dyDescent="0.25">
      <c r="B15" s="2">
        <v>42088</v>
      </c>
      <c r="C15" s="2">
        <v>42369</v>
      </c>
      <c r="D15" s="4">
        <f>+F6</f>
        <v>955650</v>
      </c>
      <c r="E15" s="8">
        <f t="shared" ref="E15:E16" si="3">DAYS360(B15,C15)</f>
        <v>276</v>
      </c>
      <c r="F15" s="9">
        <f t="shared" ref="F15:F16" si="4">(D15*E15)/360</f>
        <v>732665</v>
      </c>
      <c r="G15" s="5"/>
      <c r="I15" s="16" t="s">
        <v>15</v>
      </c>
      <c r="J15" s="16"/>
      <c r="K15" s="16"/>
    </row>
    <row r="16" spans="2:11" x14ac:dyDescent="0.25">
      <c r="B16" s="2">
        <v>42370</v>
      </c>
      <c r="C16" s="2">
        <v>42582</v>
      </c>
      <c r="D16" s="4">
        <f>+F7</f>
        <v>910545</v>
      </c>
      <c r="E16" s="8">
        <f t="shared" si="3"/>
        <v>210</v>
      </c>
      <c r="F16" s="9">
        <f t="shared" si="4"/>
        <v>531151.25</v>
      </c>
      <c r="G16" s="5"/>
      <c r="I16" s="16"/>
      <c r="J16" s="16"/>
      <c r="K16" s="16"/>
    </row>
    <row r="17" spans="2:11" x14ac:dyDescent="0.25">
      <c r="B17" s="18" t="s">
        <v>4</v>
      </c>
      <c r="C17" s="19"/>
      <c r="D17" s="19"/>
      <c r="E17" s="20"/>
      <c r="F17" s="12">
        <f>SUM(F15:F16)</f>
        <v>1263816.25</v>
      </c>
      <c r="G17" s="5"/>
      <c r="I17" s="16"/>
      <c r="J17" s="16"/>
      <c r="K17" s="16"/>
    </row>
    <row r="18" spans="2:11" x14ac:dyDescent="0.25">
      <c r="B18" s="5"/>
      <c r="C18" s="5"/>
      <c r="D18" s="5"/>
      <c r="E18" s="5"/>
      <c r="F18" s="5"/>
      <c r="G18" s="5"/>
      <c r="I18" s="16"/>
      <c r="J18" s="16"/>
      <c r="K18" s="16"/>
    </row>
    <row r="19" spans="2:11" x14ac:dyDescent="0.25">
      <c r="B19" s="6" t="s">
        <v>0</v>
      </c>
      <c r="C19" s="6" t="s">
        <v>1</v>
      </c>
      <c r="D19" s="6" t="s">
        <v>11</v>
      </c>
      <c r="E19" s="6" t="s">
        <v>2</v>
      </c>
      <c r="F19" s="11" t="s">
        <v>5</v>
      </c>
      <c r="G19" s="5"/>
      <c r="I19" s="16"/>
      <c r="J19" s="16"/>
      <c r="K19" s="16"/>
    </row>
    <row r="20" spans="2:11" x14ac:dyDescent="0.25">
      <c r="B20" s="2">
        <v>42088</v>
      </c>
      <c r="C20" s="2">
        <v>42369</v>
      </c>
      <c r="D20" s="4">
        <f>+F6</f>
        <v>955650</v>
      </c>
      <c r="E20" s="8">
        <f t="shared" ref="E20:E21" si="5">DAYS360(B20,C20)</f>
        <v>276</v>
      </c>
      <c r="F20" s="9">
        <f t="shared" ref="F20:F21" si="6">(D20*E20)/360</f>
        <v>732665</v>
      </c>
      <c r="G20" s="5"/>
      <c r="I20" s="16"/>
      <c r="J20" s="16"/>
      <c r="K20" s="16"/>
    </row>
    <row r="21" spans="2:11" x14ac:dyDescent="0.25">
      <c r="B21" s="2">
        <v>42370</v>
      </c>
      <c r="C21" s="2">
        <v>42598</v>
      </c>
      <c r="D21" s="4">
        <f>+F7</f>
        <v>910545</v>
      </c>
      <c r="E21" s="8">
        <f t="shared" si="5"/>
        <v>225</v>
      </c>
      <c r="F21" s="9">
        <f t="shared" si="6"/>
        <v>569090.625</v>
      </c>
      <c r="G21" s="5"/>
      <c r="I21" s="16"/>
      <c r="J21" s="16"/>
      <c r="K21" s="16"/>
    </row>
    <row r="22" spans="2:11" x14ac:dyDescent="0.25">
      <c r="B22" s="18" t="s">
        <v>4</v>
      </c>
      <c r="C22" s="19"/>
      <c r="D22" s="19"/>
      <c r="E22" s="20"/>
      <c r="F22" s="12">
        <f>SUM(F20:F21)</f>
        <v>1301755.625</v>
      </c>
      <c r="G22" s="5"/>
      <c r="I22" s="16"/>
      <c r="J22" s="16"/>
      <c r="K22" s="16"/>
    </row>
    <row r="23" spans="2:11" x14ac:dyDescent="0.25">
      <c r="B23" s="5"/>
      <c r="C23" s="5"/>
      <c r="D23" s="5"/>
      <c r="E23" s="5"/>
      <c r="F23" s="5"/>
      <c r="G23" s="5"/>
      <c r="I23" s="16"/>
      <c r="J23" s="16"/>
      <c r="K23" s="16"/>
    </row>
    <row r="24" spans="2:11" x14ac:dyDescent="0.25">
      <c r="B24" s="6" t="s">
        <v>0</v>
      </c>
      <c r="C24" s="6" t="s">
        <v>1</v>
      </c>
      <c r="D24" s="6" t="s">
        <v>5</v>
      </c>
      <c r="E24" s="6" t="s">
        <v>2</v>
      </c>
      <c r="F24" s="11" t="s">
        <v>6</v>
      </c>
      <c r="G24" s="5"/>
    </row>
    <row r="25" spans="2:11" x14ac:dyDescent="0.25">
      <c r="B25" s="2">
        <v>42088</v>
      </c>
      <c r="C25" s="2">
        <v>42369</v>
      </c>
      <c r="D25" s="13">
        <f>+F20</f>
        <v>732665</v>
      </c>
      <c r="E25" s="8">
        <f t="shared" ref="E25:E26" si="7">DAYS360(B25,C25)</f>
        <v>276</v>
      </c>
      <c r="F25" s="8">
        <f t="shared" ref="F25:F26" si="8">(D25*E25*0.12)/360</f>
        <v>67405.180000000008</v>
      </c>
      <c r="G25" s="5"/>
    </row>
    <row r="26" spans="2:11" x14ac:dyDescent="0.25">
      <c r="B26" s="2">
        <v>42370</v>
      </c>
      <c r="C26" s="2">
        <v>42582</v>
      </c>
      <c r="D26" s="13">
        <f>+F21</f>
        <v>569090.625</v>
      </c>
      <c r="E26" s="8">
        <f t="shared" si="7"/>
        <v>210</v>
      </c>
      <c r="F26" s="8">
        <f t="shared" si="8"/>
        <v>39836.34375</v>
      </c>
      <c r="G26" s="5"/>
    </row>
    <row r="27" spans="2:11" x14ac:dyDescent="0.25">
      <c r="B27" s="18" t="s">
        <v>4</v>
      </c>
      <c r="C27" s="19"/>
      <c r="D27" s="19"/>
      <c r="E27" s="20"/>
      <c r="F27" s="12">
        <f>SUM(F25:F26)</f>
        <v>107241.52375000001</v>
      </c>
      <c r="G27" s="5"/>
    </row>
    <row r="28" spans="2:11" x14ac:dyDescent="0.25">
      <c r="B28" s="5"/>
      <c r="C28" s="5"/>
      <c r="D28" s="5"/>
      <c r="E28" s="5"/>
      <c r="F28" s="5"/>
      <c r="G28" s="5"/>
    </row>
    <row r="29" spans="2:11" x14ac:dyDescent="0.25">
      <c r="B29" s="5"/>
      <c r="C29" s="5"/>
      <c r="D29" s="5"/>
      <c r="E29" s="5"/>
      <c r="F29" s="5"/>
      <c r="G29" s="5"/>
    </row>
    <row r="30" spans="2:11" x14ac:dyDescent="0.25">
      <c r="B30" s="21" t="s">
        <v>8</v>
      </c>
      <c r="C30" s="22"/>
      <c r="D30" s="22"/>
      <c r="E30" s="23"/>
      <c r="F30" s="14">
        <f>+F27+F22+F17+F12</f>
        <v>17838608.39875</v>
      </c>
      <c r="G30" s="5"/>
    </row>
    <row r="31" spans="2:11" x14ac:dyDescent="0.25">
      <c r="B31" s="5"/>
      <c r="C31" s="5"/>
      <c r="D31" s="5"/>
      <c r="E31" s="5"/>
      <c r="F31" s="5"/>
      <c r="G31" s="5"/>
    </row>
    <row r="32" spans="2:11" x14ac:dyDescent="0.25">
      <c r="B32" s="5"/>
      <c r="C32" s="5"/>
      <c r="D32" s="5"/>
      <c r="E32" s="5"/>
      <c r="F32" s="5"/>
      <c r="G32" s="5"/>
    </row>
  </sheetData>
  <mergeCells count="9">
    <mergeCell ref="B27:E27"/>
    <mergeCell ref="B30:E30"/>
    <mergeCell ref="B2:F2"/>
    <mergeCell ref="I5:K12"/>
    <mergeCell ref="I15:K23"/>
    <mergeCell ref="B4:F4"/>
    <mergeCell ref="B12:E12"/>
    <mergeCell ref="B17:E17"/>
    <mergeCell ref="B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Caro Benitez Freyre</cp:lastModifiedBy>
  <cp:revision/>
  <dcterms:created xsi:type="dcterms:W3CDTF">2023-05-23T18:21:31Z</dcterms:created>
  <dcterms:modified xsi:type="dcterms:W3CDTF">2025-03-31T14:22:37Z</dcterms:modified>
  <cp:category/>
  <cp:contentStatus/>
</cp:coreProperties>
</file>