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ce02653\Desktop\"/>
    </mc:Choice>
  </mc:AlternateContent>
  <xr:revisionPtr revIDLastSave="0" documentId="8_{07354625-7F79-4831-BB1C-AF6101B972F2}"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l="1"/>
  <c r="B39" i="8" s="1"/>
  <c r="B10" i="9" l="1"/>
  <c r="B2" i="8"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<sst xmlns="http://schemas.openxmlformats.org/spreadsheetml/2006/main" count="243" uniqueCount="182">
  <si>
    <t>SOLICITUD DE ANTECEDENTES -ABOGADO EXTERNO-</t>
  </si>
  <si>
    <t>Radicado(23 digitos)</t>
  </si>
  <si>
    <r>
      <t>110013103036-</t>
    </r>
    <r>
      <rPr>
        <b/>
        <u/>
        <sz val="11"/>
        <color theme="1"/>
        <rFont val="Calibri"/>
        <family val="2"/>
        <scheme val="minor"/>
      </rPr>
      <t>2022-00461</t>
    </r>
    <r>
      <rPr>
        <sz val="11"/>
        <color theme="1"/>
        <rFont val="Calibri"/>
        <family val="2"/>
        <scheme val="minor"/>
      </rPr>
      <t>-00</t>
    </r>
  </si>
  <si>
    <t>Juzgado</t>
  </si>
  <si>
    <t>JUZGADO 36 CIVIL DEL CIRCUITO DE BOGOTÁ</t>
  </si>
  <si>
    <t>Demandado</t>
  </si>
  <si>
    <t>JOSE ALBERTO VALENCIA ARISTIZABAL</t>
  </si>
  <si>
    <t xml:space="preserve">Demandante </t>
  </si>
  <si>
    <t>ROBERTO ENRIQUE DEL CRISTO VERGARA MARTELO (VICTIMA) - VANESSA PAOLA VERGARA CURA (HIJA -26/01/1986) - ANDRES ROBERTO VERGARA RINCON (HIJO - 16/06/1992) - DANIEL ALBERTO VERGARA RINCON (HIJO - 28/03/1995) - GLORIA VERGARA DE TOUS (HERMANA) - VILMA LUZ VERGARA MARTELO (HERMANA) - BEATRIZ ELENA VERGARA GONZALEZ (HERMANA) - ALBERTO JOSE VERGARA GONZALEZ (HERMANO) - JUAN CARLOS VERGARA GONZALEZ (HERMANO) - JORGE ALBERTO VERGARA MARTELO (HERMANO).</t>
  </si>
  <si>
    <t>Tipo de vinculacion compañía</t>
  </si>
  <si>
    <t>LLAMADA EN GARANTIA</t>
  </si>
  <si>
    <t xml:space="preserve">Tipo de perjucio </t>
  </si>
  <si>
    <t xml:space="preserve">RCE LESIONES </t>
  </si>
  <si>
    <t>INTERVINIENTE -Nombre de lesionado o muerto (s) del proceso</t>
  </si>
  <si>
    <t>ROBERTO ENRIQUE DEL CRISTO VERGARA MARTELO</t>
  </si>
  <si>
    <t xml:space="preserve">Numero de identificacion </t>
  </si>
  <si>
    <t>C.C. No. 6.820.061</t>
  </si>
  <si>
    <t xml:space="preserve">Domicilio </t>
  </si>
  <si>
    <t xml:space="preserve">Carrera 3 No. 9 - 00, Urbanización Arboleda - Chia </t>
  </si>
  <si>
    <t xml:space="preserve">Telefono </t>
  </si>
  <si>
    <t>Correo electronico</t>
  </si>
  <si>
    <t>DESCONOCIDO</t>
  </si>
  <si>
    <t xml:space="preserve">Estado Civil </t>
  </si>
  <si>
    <t>SOLTERO</t>
  </si>
  <si>
    <t xml:space="preserve">Fecha de nacimiento </t>
  </si>
  <si>
    <t xml:space="preserve">Edad al momento del siniestro </t>
  </si>
  <si>
    <t>57 AÑOS</t>
  </si>
  <si>
    <t xml:space="preserve">Fecha de defuncion </t>
  </si>
  <si>
    <t>N/A</t>
  </si>
  <si>
    <t xml:space="preserve">Situcion Laboral </t>
  </si>
  <si>
    <t xml:space="preserve">Tareas del hogar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</si>
  <si>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</si>
  <si>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</si>
  <si>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</si>
  <si>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</si>
  <si>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</si>
  <si>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</si>
  <si>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</si>
  <si>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</si>
  <si>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</si>
  <si>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2012, se presentó accidente de tránsito entre el vehículo de placas CPB779 (vehículo asegurado) de propiedad del señor JOSE ALBERTO VALENCIA ARISTIZABAL, y la motocicleta de placas RRM82B, la cual era conducida por el señor ROBERTO ENRIQUE DEL CRISTO VERGARA MARTELO, quien sufrio una amputación transtibial de la pierna izquierda.
2. En el Informe Policial de Accidente de Tránsito, la motocicleta fue codificada con la hipótesis No. 157 “Otra - Falta de precaución al tomar curva” y el vehiculo asegurado fue codificado con la hipótesis No. 157 “Otra - Conductor invade carril sentido contrario".
3. Producto de la colisión se generaron daños de índole material e inmaterial en favor de los demandantes, cuya estimación, según la demanda, asciende a la suma de $683.520.752.
Nota: En el proceso penal el asegurado fue condenado por el delito de lesiones personales culpodas, decisión ratificada en casación.</t>
  </si>
  <si>
    <t>Asegurado</t>
  </si>
  <si>
    <t>Nit Asegurado</t>
  </si>
  <si>
    <t>C.C. No. 70.466.141</t>
  </si>
  <si>
    <t>Placa vehículo asegurado (si aplica)</t>
  </si>
  <si>
    <t>CPB779</t>
  </si>
  <si>
    <t>No. Póliza vinculada</t>
  </si>
  <si>
    <t>021030870/0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</si>
  <si>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</si>
  <si>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</si>
  <si>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</si>
  <si>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</si>
  <si>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</si>
  <si>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</si>
  <si>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</si>
  <si>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</si>
  <si>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</si>
  <si>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</si>
  <si>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</si>
  <si>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</si>
  <si>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OCURRENCIA</t>
  </si>
  <si>
    <t xml:space="preserve">VIGENCIA </t>
  </si>
  <si>
    <t xml:space="preserve"> Desde las 00:00 horas del 02/05/2012 hasta las 24:00 horas del
30/04/2013</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</si>
  <si>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</si>
  <si>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</si>
  <si>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</si>
  <si>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</si>
  <si>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</si>
  <si>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</si>
  <si>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</si>
  <si>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</si>
  <si>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</si>
  <si>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</si>
  <si>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</si>
  <si>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</si>
  <si>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</si>
  <si>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</si>
  <si>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</si>
  <si>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</si>
  <si>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</si>
  <si>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</si>
  <si>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</si>
  <si>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</si>
  <si>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</si>
  <si>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</si>
  <si>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</si>
  <si>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</si>
  <si>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</si>
  <si>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</si>
  <si>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</si>
  <si>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</si>
  <si>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</si>
  <si>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</si>
  <si>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</si>
  <si>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</si>
  <si>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</si>
  <si>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</si>
  <si>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</si>
  <si>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</si>
  <si>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</si>
  <si>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</si>
  <si>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</si>
  <si>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</si>
  <si>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</si>
  <si>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</si>
  <si>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</si>
  <si>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</si>
  <si>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</si>
  <si>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</si>
  <si>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</si>
  <si>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</si>
  <si>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</si>
  <si>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</si>
  <si>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</si>
  <si>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</si>
  <si>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</si>
  <si>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</si>
  <si>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</si>
  <si>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</si>
  <si>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</si>
  <si>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</si>
  <si>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</si>
  <si>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</si>
  <si>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</si>
  <si>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</si>
  <si>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</si>
  <si>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</si>
  <si>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</si>
  <si>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</si>
  <si>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</si>
  <si>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</si>
  <si>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</si>
  <si>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</si>
  <si>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</si>
  <si>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</si>
  <si>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</si>
  <si>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</si>
  <si>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</si>
  <si>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 xml:space="preserve">SI </t>
  </si>
  <si>
    <t>NO</t>
  </si>
  <si>
    <t>CEDIDO</t>
  </si>
  <si>
    <t>FACULTATIVO</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</si>
  <si>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</si>
  <si>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</si>
  <si>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</si>
  <si>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</si>
  <si>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</si>
  <si>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</si>
  <si>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</si>
  <si>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</si>
  <si>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</si>
  <si>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</si>
  <si>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</si>
  <si>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</si>
  <si>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Ofrecimiento muy bajo-reclamación Compañía</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</si>
  <si>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</si>
  <si>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</si>
  <si>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</si>
  <si>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</si>
  <si>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</si>
  <si>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</si>
  <si>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</si>
  <si>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</si>
  <si>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</si>
  <si>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</si>
  <si>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</si>
  <si>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</si>
  <si>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</si>
  <si>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</si>
  <si>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</si>
  <si>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</si>
  <si>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</si>
  <si>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</si>
  <si>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SINIESTRO 10314722   LEGIS APJ31985</t>
  </si>
  <si>
    <t>APROBADO</t>
  </si>
  <si>
    <t>DE ACUERDO CON LAS EXCEPCIONES DE LA DEMANDA Y LLAMAMIENTO</t>
  </si>
  <si>
    <t>EXCEPCIONES FRENTE A LA DEMANDA:
1. EXIMENTE DE RESPONSABILIDAD DEL DEMANDANDO POR CONFIGURARSE LA CAUSAL “HECHO EXCLUSIVO DE LA VICTIMA”.
2. INEXISTENCIA DE RESPONSABILIDAD A CARGO DEL DEMANDADO POR LA FALTA DE ACREDITACIÓN DEL NEXO CAUSAL.
3. CONCURRENCIA DE ACTIVIDADES PELIGROSAS.
4. IMPROCEDENCIA DEL RECONOCIMIENTO DE LUCRO CESANTE – FALTA DE PRUEBA DEL PERJUICIO RECLAMADO.
5. TASACIÓN EXORBITANTE DE LOS DAÑOS MORALES.
6. IMPROCEDENCIA DEL RECONOCIMIENTO DEL DAÑO A SALUD.
7. GENÉRICA O INNOMINADA.
EXCEPCIONES FRENTE AL LLAMAMIENTO EN GARANTIA:
1. NO EXISTE OBLIGACIÓN INDEMNIZATORIA A CARGO DE ALLIANZ SEGUROS S.A., TODA VEZ QUE NO SE HA REALIZADO EL RIESGO ASEGURADO.
2. FALTA DE COBERTURA MATERIAL POR TRATARSE DE UN RIESGO EXPRESAMENTE EXCLUIDO DE COBERTURA EN LA PÓLIZA DE SEGURO AUTO LIVIANOS SERVICIO PARTICULAR No. 021030870 / 0.
3. SUJECIÓN A LAS CONDICIONES PARTICULARES Y GENERALES DEL CONTRATO DE SEGURO, EL CLAUSULADO Y LOS AMPAROS.
4. CARÁCTER MERAMENTE INDEMNIZATORIO DE LOS CONTRATOS DE SEGURO.
5. PRESCRIPCIÓN DE LAS ACCIONES DERIVADAS DEL CONTRATO DE SEGURO.
6. EN CUALQUIER CASO, DE NINGUNA FORMA SE PODRÁ EXCEDER EL LIMITE DEL VALOR ASEGURADO.
7. DISPONIBILIDAD DEL VALOR ASEGURADO. 
8. GENERICA O INNOMINADA Y OTRAS.</t>
  </si>
  <si>
    <t>Como liquidación objetiva de las pretensiones se estima un monto de $301.786.221
1. Daño moral: Se estimará la suma de $176.670.000 por concepto de daño moral, de los cuales se reconocerá la suma de $56.670.000 para el señor ROBERTO ENRIQUE DEL CRISTO VERGARA MARTELO, la suma de $20.000.000 para cada uno de sus 3 hijos (VANESSA PAOLA VERGARA CURA, ANDRES ROBERTO VERGARA RINCON y DANIEL ALBERTO VERGARA RINCON) y la suma de $10.000.000 para cada uno de sus 6 hermanos (GLORIA VERGARA DE TOUS, VILMA LUZ VERGARA MARTELO, BEATRIZ ELENA VERGARA GONZALEZ, ALBERTO JOSE VERGARA GONZALEZ, JUAN CARLOS VERGARA GONZALEZ y JORGE ALBERTO VERGARA MARTELO). Lo anterior, de acuerdo con los lineamientos jurisprudenciales fijados por la Sala Civil de la Corte Suprema de Justicia (Sentencia SC12994 del 15 de septiembre de 2016) para la tasación de los perjuicios morales en casos de presentarse lesiones y secuelas corporales de carácter permanente, teniendo en cuenta que en el caso concreto la victima tuvo una pérdida de capacidad laboral del 27,80%.
2. Daño a la salud o vida de relación: Considerando que el señor Roberto Enrique del Cristo como consecuencia del hecho lesivo sufrió una amputación transtibial de la pierna izquierda, se estima por este concepto la suma de $30.000.000.
3. Lucro cesante: Se tasa la suma de $95.116.221 por este concepto, en la medida que el señor ROBERTO ENRIQUE DEL CRISTO VERGARA MARTELO nació el 01 de marzo de 1955, es decir, que para la fecha del accidente tenía 58 años. Así las cosas, el periodo indemnizable será por 24,6 años. El lucro cesante se calculó con el 27,80% de pérdida de capacidad laboral acreditado mediante la calificación efectuada por parte de la Junta Regional de Calificación de Invalidez de Bogotá y tomando el salario mínimo legal mensual vigente toda vez que, aunque se aporta una certificación laboral, la misma no se acompaña con los respectivos desprendibles de nómina o declaración de renta. Entonces atendiendo los lineamientos de la sentencia SC20950-2017 con ponencia del doctor Ariel Salazar Ramírez (12 de diciembre de 2017), ante la ausencia de acreditación de los ingresos, para la tasación del lucro cesante debe acogerse el salario mínimo legal mensual vigente.
4. Deducible: No se estima suma alguna por concepto de deducible habida cuenta que la póliza no tiene pactado un monto por este concepto.</t>
  </si>
  <si>
    <t>La contingencia se califica como PROBABLE toda vez que las pruebas obrantes en el plenario acreditan que la responsabilidad en la ocurrencia del accidente de tránsito estuvo en cabeza del conductor del vehículo asegurado. 
Lo primero que debe tomarse en consideración, es que la póliza de seguro No. 021030870/0 cuyo asegurado es JOSÉ ALBERTO VALENCIA ARISTIZABAL, presta cobertura temporal y material, de conformidad con los hechos y pretensiones, expuestos en el líbelo de la demanda. Frente a la cobertura temporal, debe señalarse que el hecho, esto es, el accidente de tránsito en el que resultó lesionado el señor ROBERTO ENRIQUE DEL CRISTO VERGARA MARTELO, ocurrió el 10 de octubre de 2012, es decir, acaeció dentro de la vigencia de la póliza comprendida entre el 02 de mayo de 2012 y el 30 de abril de 2013. Aunado a ello, presta cobertura material en tanto ampara la responsabilidad civil extracontractual, pretensión que se endilga al asegurado. 
Por otro lado, frente a la responsabilidad del asegurado y la obligación de la aseguradora, debe decirse que aunque en el Informe Policial de Accidente de Tránsito se codificó dos hipótesis como causa del accidente,tales como 157 “Otra: Falta de precaución al tomar curva”  para la motocicleta (PRM92B) conducida por la víctima y 157 “Otra: Conductor invade carril sentido contrario”para el vehículo asegurado (CPB779), lo cierto es que por este caso se adelantó un proceso penal en el cual el asegurado fue condenado por el delito de lesiones personales culposas, decisión que fue ratificada por la Corte Suprema de Justicia en sala de casación. De manera que, la responsabilidad del asegurado se encuentra completamente probada frente a la ocurrencia del accidente. En esta línea, debe precisarse que atendiendo a la vinculación de la Compañía como llamada en garantía, se encuentra que la víctima le formulo la petición extrajudicial por primera vez al asegurado con la citación a la audiencia de conciliación  del 12 de agosto de 2022, por lo que para la fecha en que se realizó el llamamiento aún no habían transcurrido los dos años dispuestos en la norma.
Todo lo anterior, sin perjuicio del carácter contingente del proceso.</t>
  </si>
  <si>
    <t>si</t>
  </si>
  <si>
    <t>SINIESTRO 10314722   LEGIS APJ31985 APL 133656</t>
  </si>
  <si>
    <t>La contingencia se califica como Eventual  toda vez que las pruebas obrantes en el plenario acreditan que la responsabilidad en la ocurrencia del accidente de tránsito estuvo en cabeza del conductor del vehículo asegurado., se considera una concurrencia del 70 en cabeza del asegurado
Lo primero que debe tomarse en consideración, es que la póliza de seguro No. 021030870/0 cuyo asegurado es JOSÉ ALBERTO VALENCIA ARISTIZABAL, presta cobertura temporal y material, de conformidad con los hechos y pretensiones, expuestos en el líbelo de la demanda. Frente a la cobertura temporal, debe señalarse que el hecho, esto es, el accidente de tránsito en el que resultó lesionado el señor ROBERTO ENRIQUE DEL CRISTO VERGARA MARTELO, ocurrió el 10 de octubre de 2012, es decir, acaeció dentro de la vigencia de la póliza comprendida entre el 02 de mayo de 2012 y el 30 de abril de 2013. Aunado a ello, presta cobertura material en tanto ampara la responsabilidad civil extracontractual, pretensión que se endilga al asegurado. 
Por otro lado, frente a la responsabilidad del asegurado y la obligación de la aseguradora, debe decirse que aunque en el Informe Policial de Accidente de Tránsito se codificó dos hipótesis como causa del accidente,tales como 157 “Otra: Falta de precaución al tomar curva”  para la motocicleta (PRM92B) conducida por la víctima y 157 “Otra: Conductor invade carril sentido contrario”para el vehículo asegurado (CPB779), lo cierto es que por este caso se adelantó un proceso penal en el cual el asegurado fue condenado por el delito de lesiones personales culposas, decisión que fue ratificada por la Corte Suprema de Justicia en sala de casación. De manera que, la responsabilidad del asegurado se encuentra completamente probada frente a la ocurrencia del accidente. En esta línea, debe precisarse que atendiendo a la vinculación de la Compañía como llamada en garantía, se encuentra que la víctima le formulo la petición extrajudicial por primera vez al asegurado con la citación a la audiencia de conciliación  del 12 de agosto de 2022, por lo que para la fecha en que se realizó el llamamiento aún no habían transcurrido los dos años dispuestos en la norma. tema que se debatira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</si>
</sst>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0" xfId="0" applyNumberFormat="1" applyAlignment="1">
      <alignment horizontal="left"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1" applyNumberFormat="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6" fillId="0" borderId="1" xfId="3" applyFont="1" applyBorder="1" applyAlignment="1">
      <alignment horizontal="justify" vertical="top" wrapText="1"/>
    </xf>
    <xf numFmtId="0" fontId="6"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15" sqref="B15:C1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1" t="s">
        <v>2</v>
      </c>
      <c r="C2" s="52"/>
    </row>
    <row r="3" spans="1:3" x14ac:dyDescent="0.25">
      <c r="A3" s="5" t="s">
        <v>3</v>
      </c>
      <c r="B3" s="48" t="s">
        <v>4</v>
      </c>
      <c r="C3" s="49"/>
    </row>
    <row r="4" spans="1:3" ht="63" customHeight="1" x14ac:dyDescent="0.25">
      <c r="A4" s="5" t="s">
        <v>5</v>
      </c>
      <c r="B4" s="48" t="s">
        <v>6</v>
      </c>
      <c r="C4" s="49"/>
    </row>
    <row r="5" spans="1:3" ht="47.1" customHeight="1" x14ac:dyDescent="0.25">
      <c r="A5" s="5" t="s">
        <v>7</v>
      </c>
      <c r="B5" s="48" t="s">
        <v>8</v>
      </c>
      <c r="C5" s="49"/>
    </row>
    <row r="6" spans="1:3" x14ac:dyDescent="0.25">
      <c r="A6" s="5" t="s">
        <v>9</v>
      </c>
      <c r="B6" s="54" t="s">
        <v>10</v>
      </c>
      <c r="C6" s="54"/>
    </row>
    <row r="7" spans="1:3" ht="14.45" customHeight="1" x14ac:dyDescent="0.25">
      <c r="A7" s="27" t="s">
        <v>11</v>
      </c>
      <c r="B7" s="48" t="s">
        <v>12</v>
      </c>
      <c r="C7" s="49"/>
    </row>
    <row r="8" spans="1:3" ht="14.45" customHeight="1" x14ac:dyDescent="0.25">
      <c r="A8" s="28" t="s">
        <v>13</v>
      </c>
      <c r="B8" s="54" t="s">
        <v>14</v>
      </c>
      <c r="C8" s="54"/>
    </row>
    <row r="9" spans="1:3" ht="14.45" customHeight="1" x14ac:dyDescent="0.25">
      <c r="A9" s="28" t="s">
        <v>15</v>
      </c>
      <c r="B9" s="54" t="s">
        <v>16</v>
      </c>
      <c r="C9" s="54"/>
    </row>
    <row r="10" spans="1:3" ht="14.45" customHeight="1" x14ac:dyDescent="0.25">
      <c r="A10" s="28" t="s">
        <v>17</v>
      </c>
      <c r="B10" s="47" t="s">
        <v>18</v>
      </c>
      <c r="C10" s="47"/>
    </row>
    <row r="11" spans="1:3" ht="14.45" customHeight="1" x14ac:dyDescent="0.25">
      <c r="A11" s="29" t="s">
        <v>19</v>
      </c>
      <c r="B11" s="47">
        <v>3157897729</v>
      </c>
      <c r="C11" s="47"/>
    </row>
    <row r="12" spans="1:3" ht="14.45" customHeight="1" x14ac:dyDescent="0.25">
      <c r="A12" s="5" t="s">
        <v>20</v>
      </c>
      <c r="B12" s="61" t="s">
        <v>21</v>
      </c>
      <c r="C12" s="62"/>
    </row>
    <row r="13" spans="1:3" ht="14.45" customHeight="1" x14ac:dyDescent="0.25">
      <c r="A13" s="5" t="s">
        <v>22</v>
      </c>
      <c r="B13" s="54" t="s">
        <v>23</v>
      </c>
      <c r="C13" s="54"/>
    </row>
    <row r="14" spans="1:3" ht="14.45" customHeight="1" x14ac:dyDescent="0.25">
      <c r="A14" s="5" t="s">
        <v>24</v>
      </c>
      <c r="B14" s="56">
        <v>20149</v>
      </c>
      <c r="C14" s="54"/>
    </row>
    <row r="15" spans="1:3" x14ac:dyDescent="0.25">
      <c r="A15" s="5" t="s">
        <v>25</v>
      </c>
      <c r="B15" s="54" t="s">
        <v>26</v>
      </c>
      <c r="C15" s="54"/>
    </row>
    <row r="16" spans="1:3" x14ac:dyDescent="0.25">
      <c r="A16" s="5" t="s">
        <v>27</v>
      </c>
      <c r="B16" s="54" t="s">
        <v>28</v>
      </c>
      <c r="C16" s="54"/>
    </row>
    <row r="17" spans="1:3" ht="15" customHeight="1" x14ac:dyDescent="0.25">
      <c r="A17" s="5" t="s">
        <v>29</v>
      </c>
      <c r="B17" s="47" t="s">
        <v>30</v>
      </c>
      <c r="C17" s="47"/>
    </row>
    <row r="18" spans="1:3" x14ac:dyDescent="0.25">
      <c r="A18" s="5" t="s">
        <v>31</v>
      </c>
      <c r="B18" s="47" t="s">
        <v>21</v>
      </c>
      <c r="C18" s="47"/>
    </row>
    <row r="19" spans="1:3" ht="18.75" customHeight="1" x14ac:dyDescent="0.25">
      <c r="A19" s="5" t="s">
        <v>32</v>
      </c>
      <c r="B19" s="44">
        <v>1000000</v>
      </c>
      <c r="C19" s="2"/>
    </row>
    <row r="20" spans="1:3" x14ac:dyDescent="0.25">
      <c r="A20" s="5" t="s">
        <v>33</v>
      </c>
      <c r="B20" s="50">
        <v>1</v>
      </c>
      <c r="C20" s="50"/>
    </row>
    <row r="21" spans="1:3" ht="17.25" customHeight="1" x14ac:dyDescent="0.25">
      <c r="A21" s="5" t="s">
        <v>34</v>
      </c>
      <c r="B21" s="47" t="s">
        <v>35</v>
      </c>
      <c r="C21" s="47"/>
    </row>
    <row r="22" spans="1:3" x14ac:dyDescent="0.25">
      <c r="A22" s="28" t="s">
        <v>36</v>
      </c>
      <c r="B22" s="60">
        <v>41192</v>
      </c>
      <c r="C22" s="55"/>
    </row>
    <row r="23" spans="1:3" x14ac:dyDescent="0.25">
      <c r="A23" s="28" t="s">
        <v>37</v>
      </c>
      <c r="B23" s="59">
        <v>44777</v>
      </c>
      <c r="C23" s="55"/>
    </row>
    <row r="24" spans="1:3" x14ac:dyDescent="0.25">
      <c r="A24" s="28" t="s">
        <v>38</v>
      </c>
      <c r="B24" s="59">
        <v>44802</v>
      </c>
      <c r="C24" s="55"/>
    </row>
    <row r="25" spans="1:3" x14ac:dyDescent="0.25">
      <c r="A25" s="53" t="s">
        <v>39</v>
      </c>
      <c r="B25" s="55" t="s">
        <v>40</v>
      </c>
      <c r="C25" s="45"/>
    </row>
    <row r="26" spans="1:3" x14ac:dyDescent="0.25">
      <c r="A26" s="53"/>
      <c r="B26" s="45"/>
      <c r="C26" s="45"/>
    </row>
    <row r="27" spans="1:3" ht="100.5" customHeight="1" x14ac:dyDescent="0.25">
      <c r="A27" s="53"/>
      <c r="B27" s="45"/>
      <c r="C27" s="45"/>
    </row>
    <row r="28" spans="1:3" x14ac:dyDescent="0.25">
      <c r="A28" s="28" t="s">
        <v>41</v>
      </c>
      <c r="B28" s="45" t="s">
        <v>6</v>
      </c>
      <c r="C28" s="45"/>
    </row>
    <row r="29" spans="1:3" x14ac:dyDescent="0.25">
      <c r="A29" s="28" t="s">
        <v>42</v>
      </c>
      <c r="B29" s="45" t="s">
        <v>43</v>
      </c>
      <c r="C29" s="45"/>
    </row>
    <row r="30" spans="1:3" x14ac:dyDescent="0.25">
      <c r="A30" s="28" t="s">
        <v>44</v>
      </c>
      <c r="B30" s="45" t="s">
        <v>45</v>
      </c>
      <c r="C30" s="45"/>
    </row>
    <row r="31" spans="1:3" x14ac:dyDescent="0.25">
      <c r="A31" s="28" t="s">
        <v>46</v>
      </c>
      <c r="B31" s="45" t="s">
        <v>47</v>
      </c>
      <c r="C31" s="45"/>
    </row>
    <row r="32" spans="1:3" x14ac:dyDescent="0.25">
      <c r="A32" s="28" t="s">
        <v>48</v>
      </c>
      <c r="B32" s="57">
        <v>44999</v>
      </c>
      <c r="C32" s="58"/>
    </row>
    <row r="33" spans="1:3" x14ac:dyDescent="0.25">
      <c r="A33" s="5" t="s">
        <v>49</v>
      </c>
      <c r="B33" s="56">
        <v>45147</v>
      </c>
      <c r="C33" s="56"/>
    </row>
    <row r="34" spans="1:3" ht="45" x14ac:dyDescent="0.25">
      <c r="A34" s="5" t="s">
        <v>50</v>
      </c>
      <c r="B34" s="56">
        <v>45180</v>
      </c>
      <c r="C34" s="5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17:C17"/>
    <mergeCell ref="B7:C7"/>
    <mergeCell ref="B18:C18"/>
    <mergeCell ref="B20:C20"/>
    <mergeCell ref="B2:C2"/>
    <mergeCell ref="B3:C3"/>
    <mergeCell ref="B4:C4"/>
    <mergeCell ref="B5:C5"/>
    <mergeCell ref="A25:A27"/>
    <mergeCell ref="B6:C6"/>
    <mergeCell ref="B8:C8"/>
    <mergeCell ref="B9:C9"/>
    <mergeCell ref="B10:C10"/>
    <mergeCell ref="B25:C2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51</v>
      </c>
      <c r="B1" s="82"/>
      <c r="C1" s="82"/>
    </row>
    <row r="2" spans="1:3" ht="15.75" customHeight="1" x14ac:dyDescent="0.25">
      <c r="A2" s="20" t="s">
        <v>52</v>
      </c>
      <c r="B2" s="72" t="s">
        <v>173</v>
      </c>
      <c r="C2" s="73"/>
    </row>
    <row r="3" spans="1:3" s="2" customFormat="1" x14ac:dyDescent="0.25">
      <c r="A3" s="5" t="s">
        <v>1</v>
      </c>
      <c r="B3" s="54" t="str">
        <f>'AUTOS  NOTA 322'!B2:C2</f>
        <v>110013103036-2022-00461-00</v>
      </c>
      <c r="C3" s="54"/>
    </row>
    <row r="4" spans="1:3" s="2" customFormat="1" x14ac:dyDescent="0.25">
      <c r="A4" s="5" t="s">
        <v>3</v>
      </c>
      <c r="B4" s="54" t="str">
        <f>'AUTOS  NOTA 322'!B3:C3</f>
        <v>JUZGADO 36 CIVIL DEL CIRCUITO DE BOGOTÁ</v>
      </c>
      <c r="C4" s="54"/>
    </row>
    <row r="5" spans="1:3" s="2" customFormat="1" x14ac:dyDescent="0.25">
      <c r="A5" s="5" t="s">
        <v>5</v>
      </c>
      <c r="B5" s="54" t="str">
        <f>'AUTOS  NOTA 322'!B4:C4</f>
        <v>JOSE ALBERTO VALENCIA ARISTIZABAL</v>
      </c>
      <c r="C5" s="54"/>
    </row>
    <row r="6" spans="1:3" s="2" customFormat="1" x14ac:dyDescent="0.25">
      <c r="A6" s="5" t="s">
        <v>7</v>
      </c>
      <c r="B6" s="54" t="str">
        <f>'AUTOS  NOTA 322'!B5:C5</f>
        <v>ROBERTO ENRIQUE DEL CRISTO VERGARA MARTELO (VICTIMA) - VANESSA PAOLA VERGARA CURA (HIJA -26/01/1986) - ANDRES ROBERTO VERGARA RINCON (HIJO - 16/06/1992) - DANIEL ALBERTO VERGARA RINCON (HIJO - 28/03/1995) - GLORIA VERGARA DE TOUS (HERMANA) - VILMA LUZ VERGARA MARTELO (HERMANA) - BEATRIZ ELENA VERGARA GONZALEZ (HERMANA) - ALBERTO JOSE VERGARA GONZALEZ (HERMANO) - JUAN CARLOS VERGARA GONZALEZ (HERMANO) - JORGE ALBERTO VERGARA MARTELO (HERMANO).</v>
      </c>
      <c r="C6" s="54"/>
    </row>
    <row r="7" spans="1:3" s="2" customFormat="1" x14ac:dyDescent="0.25">
      <c r="A7" s="5" t="s">
        <v>9</v>
      </c>
      <c r="B7" s="54" t="str">
        <f>'AUTOS  NOTA 322'!B6:C6</f>
        <v>LLAMADA EN GARANTIA</v>
      </c>
      <c r="C7" s="54"/>
    </row>
    <row r="8" spans="1:3" s="2" customFormat="1" x14ac:dyDescent="0.25">
      <c r="A8" s="31" t="s">
        <v>53</v>
      </c>
      <c r="B8" s="54" t="str">
        <f>'AUTOS  NOTA 322'!B7:C8</f>
        <v>ROBERTO ENRIQUE DEL CRISTO VERGARA MARTELO</v>
      </c>
      <c r="C8" s="54"/>
    </row>
    <row r="9" spans="1:3" x14ac:dyDescent="0.25">
      <c r="A9" s="20" t="s">
        <v>54</v>
      </c>
      <c r="B9" s="54">
        <v>21030870</v>
      </c>
      <c r="C9" s="54"/>
    </row>
    <row r="10" spans="1:3" x14ac:dyDescent="0.25">
      <c r="A10" s="20" t="s">
        <v>55</v>
      </c>
      <c r="B10" s="54" t="s">
        <v>56</v>
      </c>
      <c r="C10" s="54"/>
    </row>
    <row r="11" spans="1:3" x14ac:dyDescent="0.25">
      <c r="A11" s="20" t="s">
        <v>57</v>
      </c>
      <c r="B11" s="65">
        <v>1200000000</v>
      </c>
      <c r="C11" s="66"/>
    </row>
    <row r="12" spans="1:3" x14ac:dyDescent="0.25">
      <c r="A12" s="20" t="s">
        <v>58</v>
      </c>
      <c r="B12" s="65">
        <v>0</v>
      </c>
      <c r="C12" s="66"/>
    </row>
    <row r="13" spans="1:3" x14ac:dyDescent="0.25">
      <c r="A13" s="20" t="s">
        <v>59</v>
      </c>
      <c r="B13" s="48" t="s">
        <v>60</v>
      </c>
      <c r="C13" s="49"/>
    </row>
    <row r="14" spans="1:3" x14ac:dyDescent="0.25">
      <c r="A14" s="20" t="s">
        <v>61</v>
      </c>
      <c r="B14" s="47" t="s">
        <v>62</v>
      </c>
      <c r="C14" s="54"/>
    </row>
    <row r="15" spans="1:3" x14ac:dyDescent="0.25">
      <c r="A15" s="20" t="s">
        <v>63</v>
      </c>
      <c r="B15" s="54" t="s">
        <v>64</v>
      </c>
      <c r="C15" s="54"/>
    </row>
    <row r="16" spans="1:3" x14ac:dyDescent="0.25">
      <c r="A16" s="20" t="s">
        <v>65</v>
      </c>
      <c r="B16" s="54" t="s">
        <v>64</v>
      </c>
      <c r="C16" s="54"/>
    </row>
    <row r="17" spans="1:3" x14ac:dyDescent="0.25">
      <c r="A17" s="69" t="s">
        <v>66</v>
      </c>
      <c r="B17" s="54" t="s">
        <v>67</v>
      </c>
      <c r="C17" s="54"/>
    </row>
    <row r="18" spans="1:3" x14ac:dyDescent="0.25">
      <c r="A18" s="70"/>
      <c r="B18" s="10" t="s">
        <v>68</v>
      </c>
      <c r="C18" s="10" t="s">
        <v>69</v>
      </c>
    </row>
    <row r="19" spans="1:3" x14ac:dyDescent="0.25">
      <c r="A19" s="70"/>
      <c r="B19" s="6" t="s">
        <v>70</v>
      </c>
      <c r="C19" s="6"/>
    </row>
    <row r="20" spans="1:3" x14ac:dyDescent="0.25">
      <c r="A20" s="70"/>
      <c r="B20" s="6"/>
      <c r="C20" s="6"/>
    </row>
    <row r="21" spans="1:3" x14ac:dyDescent="0.25">
      <c r="A21" s="71"/>
      <c r="B21" s="6"/>
      <c r="C21" s="6"/>
    </row>
    <row r="22" spans="1:3" x14ac:dyDescent="0.25">
      <c r="A22" s="20" t="s">
        <v>71</v>
      </c>
      <c r="B22" s="54"/>
      <c r="C22" s="54"/>
    </row>
    <row r="23" spans="1:3" x14ac:dyDescent="0.25">
      <c r="A23" s="20" t="s">
        <v>72</v>
      </c>
      <c r="B23" s="72"/>
      <c r="C23" s="73"/>
    </row>
    <row r="24" spans="1:3" x14ac:dyDescent="0.25">
      <c r="A24" s="20" t="s">
        <v>73</v>
      </c>
      <c r="B24" s="54" t="s">
        <v>74</v>
      </c>
      <c r="C24" s="54"/>
    </row>
    <row r="25" spans="1:3" x14ac:dyDescent="0.25">
      <c r="A25" s="20" t="s">
        <v>75</v>
      </c>
      <c r="B25" s="54"/>
      <c r="C25" s="54"/>
    </row>
    <row r="26" spans="1:3" x14ac:dyDescent="0.25">
      <c r="A26" s="20" t="s">
        <v>76</v>
      </c>
      <c r="B26" s="54"/>
      <c r="C26" s="54"/>
    </row>
    <row r="27" spans="1:3" x14ac:dyDescent="0.25">
      <c r="A27" s="19" t="s">
        <v>77</v>
      </c>
      <c r="B27" s="54"/>
      <c r="C27" s="54"/>
    </row>
    <row r="28" spans="1:3" x14ac:dyDescent="0.25">
      <c r="A28" s="74" t="s">
        <v>78</v>
      </c>
      <c r="B28" s="74"/>
      <c r="C28" s="74"/>
    </row>
    <row r="29" spans="1:3" x14ac:dyDescent="0.25">
      <c r="A29" s="67" t="s">
        <v>79</v>
      </c>
      <c r="B29" s="68"/>
      <c r="C29" s="11"/>
    </row>
    <row r="30" spans="1:3" x14ac:dyDescent="0.25">
      <c r="A30" s="67" t="s">
        <v>80</v>
      </c>
      <c r="B30" s="68"/>
      <c r="C30" s="11"/>
    </row>
    <row r="31" spans="1:3" x14ac:dyDescent="0.25">
      <c r="A31" s="67" t="s">
        <v>81</v>
      </c>
      <c r="B31" s="68"/>
      <c r="C31" s="12"/>
    </row>
    <row r="32" spans="1:3" x14ac:dyDescent="0.25">
      <c r="A32" s="67" t="s">
        <v>82</v>
      </c>
      <c r="B32" s="68"/>
      <c r="C32" s="11"/>
    </row>
    <row r="33" spans="1:3" x14ac:dyDescent="0.25">
      <c r="A33" s="67" t="s">
        <v>83</v>
      </c>
      <c r="B33" s="68"/>
      <c r="C33" s="11"/>
    </row>
    <row r="34" spans="1:3" x14ac:dyDescent="0.25">
      <c r="A34" s="67" t="s">
        <v>84</v>
      </c>
      <c r="B34" s="68"/>
      <c r="C34" s="13"/>
    </row>
    <row r="35" spans="1:3" x14ac:dyDescent="0.25">
      <c r="A35" s="63" t="s">
        <v>85</v>
      </c>
      <c r="B35" s="64"/>
      <c r="C35" s="14"/>
    </row>
    <row r="36" spans="1:3" x14ac:dyDescent="0.25">
      <c r="A36" s="63" t="s">
        <v>86</v>
      </c>
      <c r="B36" s="64"/>
      <c r="C36" s="15"/>
    </row>
    <row r="37" spans="1:3" x14ac:dyDescent="0.25">
      <c r="A37" s="75" t="s">
        <v>87</v>
      </c>
      <c r="B37" s="76"/>
      <c r="C37" s="15"/>
    </row>
    <row r="38" spans="1:3" x14ac:dyDescent="0.25">
      <c r="A38" s="77"/>
      <c r="B38" s="78"/>
      <c r="C38" s="15"/>
    </row>
    <row r="39" spans="1:3" x14ac:dyDescent="0.25">
      <c r="A39" s="79"/>
      <c r="B39" s="80"/>
      <c r="C39" s="15"/>
    </row>
    <row r="40" spans="1:3" x14ac:dyDescent="0.25">
      <c r="A40" s="81" t="s">
        <v>88</v>
      </c>
      <c r="B40" s="81"/>
      <c r="C40" s="81"/>
    </row>
    <row r="41" spans="1:3" x14ac:dyDescent="0.25">
      <c r="A41" s="17" t="s">
        <v>89</v>
      </c>
      <c r="B41" s="18"/>
      <c r="C41" s="15"/>
    </row>
    <row r="42" spans="1:3" x14ac:dyDescent="0.25">
      <c r="A42" s="63" t="s">
        <v>90</v>
      </c>
      <c r="B42" s="64"/>
      <c r="C42" s="15"/>
    </row>
    <row r="43" spans="1:3" x14ac:dyDescent="0.25">
      <c r="A43" s="63" t="s">
        <v>91</v>
      </c>
      <c r="B43" s="64"/>
      <c r="C43" s="15"/>
    </row>
    <row r="44" spans="1:3" x14ac:dyDescent="0.25">
      <c r="A44" s="17" t="s">
        <v>92</v>
      </c>
      <c r="B44" s="18"/>
      <c r="C44" s="15"/>
    </row>
    <row r="45" spans="1:3" x14ac:dyDescent="0.25">
      <c r="A45" s="17" t="s">
        <v>93</v>
      </c>
      <c r="B45" s="18"/>
      <c r="C45" s="15"/>
    </row>
    <row r="46" spans="1:3" x14ac:dyDescent="0.25">
      <c r="A46" s="63" t="s">
        <v>94</v>
      </c>
      <c r="B46" s="64"/>
      <c r="C46" s="15"/>
    </row>
    <row r="47" spans="1:3" x14ac:dyDescent="0.25">
      <c r="A47" s="17" t="s">
        <v>95</v>
      </c>
      <c r="B47" s="16"/>
      <c r="C47" s="15"/>
    </row>
    <row r="48" spans="1:3" x14ac:dyDescent="0.25">
      <c r="A48" s="63" t="s">
        <v>96</v>
      </c>
      <c r="B48" s="64"/>
      <c r="C48" s="15"/>
    </row>
    <row r="49" spans="1:3" x14ac:dyDescent="0.25">
      <c r="A49" s="63" t="s">
        <v>97</v>
      </c>
      <c r="B49" s="64"/>
      <c r="C49" s="15"/>
    </row>
    <row r="50" spans="1:3" x14ac:dyDescent="0.25">
      <c r="A50" s="63" t="s">
        <v>87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8" zoomScale="85" zoomScaleNormal="85" workbookViewId="0">
      <selection activeCell="B35" sqref="B35:C35"/>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98</v>
      </c>
      <c r="B1" s="82"/>
      <c r="C1" s="82"/>
    </row>
    <row r="2" spans="1:9" ht="15" customHeight="1" x14ac:dyDescent="0.25">
      <c r="A2" s="35" t="s">
        <v>52</v>
      </c>
      <c r="B2" s="86" t="str">
        <f>'AUTOS NOTA 321'!B2:C2</f>
        <v>SINIESTRO 10314722   LEGIS APJ31985</v>
      </c>
      <c r="C2" s="87"/>
    </row>
    <row r="3" spans="1:9" x14ac:dyDescent="0.25">
      <c r="A3" s="36" t="s">
        <v>1</v>
      </c>
      <c r="B3" s="101" t="str">
        <f>'AUTOS  NOTA 322'!B2:C2</f>
        <v>110013103036-2022-00461-00</v>
      </c>
      <c r="C3" s="101"/>
    </row>
    <row r="4" spans="1:9" x14ac:dyDescent="0.25">
      <c r="A4" s="36" t="s">
        <v>3</v>
      </c>
      <c r="B4" s="101" t="str">
        <f>'AUTOS  NOTA 322'!B3:C3</f>
        <v>JUZGADO 36 CIVIL DEL CIRCUITO DE BOGOTÁ</v>
      </c>
      <c r="C4" s="101"/>
    </row>
    <row r="5" spans="1:9" x14ac:dyDescent="0.25">
      <c r="A5" s="36" t="s">
        <v>5</v>
      </c>
      <c r="B5" s="101" t="str">
        <f>'AUTOS  NOTA 322'!B4:C4</f>
        <v>JOSE ALBERTO VALENCIA ARISTIZABAL</v>
      </c>
      <c r="C5" s="101"/>
    </row>
    <row r="6" spans="1:9" ht="15" customHeight="1" x14ac:dyDescent="0.25">
      <c r="A6" s="36" t="s">
        <v>7</v>
      </c>
      <c r="B6" s="101" t="str">
        <f>'AUTOS  NOTA 322'!B5:C5</f>
        <v>ROBERTO ENRIQUE DEL CRISTO VERGARA MARTELO (VICTIMA) - VANESSA PAOLA VERGARA CURA (HIJA -26/01/1986) - ANDRES ROBERTO VERGARA RINCON (HIJO - 16/06/1992) - DANIEL ALBERTO VERGARA RINCON (HIJO - 28/03/1995) - GLORIA VERGARA DE TOUS (HERMANA) - VILMA LUZ VERGARA MARTELO (HERMANA) - BEATRIZ ELENA VERGARA GONZALEZ (HERMANA) - ALBERTO JOSE VERGARA GONZALEZ (HERMANO) - JUAN CARLOS VERGARA GONZALEZ (HERMANO) - JORGE ALBERTO VERGARA MARTELO (HERMANO).</v>
      </c>
      <c r="C6" s="101"/>
    </row>
    <row r="7" spans="1:9" x14ac:dyDescent="0.25">
      <c r="A7" s="36" t="s">
        <v>9</v>
      </c>
      <c r="B7" s="101" t="str">
        <f>'AUTOS  NOTA 322'!B6:C6</f>
        <v>LLAMADA EN GARANTIA</v>
      </c>
      <c r="C7" s="101"/>
    </row>
    <row r="8" spans="1:9" x14ac:dyDescent="0.25">
      <c r="A8" s="38" t="s">
        <v>53</v>
      </c>
      <c r="B8" s="101" t="str">
        <f>'AUTOS  NOTA 322'!B7:C8</f>
        <v>ROBERTO ENRIQUE DEL CRISTO VERGARA MARTELO</v>
      </c>
      <c r="C8" s="101"/>
    </row>
    <row r="9" spans="1:9" ht="30" x14ac:dyDescent="0.25">
      <c r="A9" s="36" t="s">
        <v>99</v>
      </c>
      <c r="B9" s="99">
        <f>SUM(C11,C12,C14,C15,C17)</f>
        <v>763520752</v>
      </c>
      <c r="C9" s="100"/>
    </row>
    <row r="10" spans="1:9" x14ac:dyDescent="0.25">
      <c r="A10" s="102" t="s">
        <v>100</v>
      </c>
      <c r="B10" s="91" t="s">
        <v>101</v>
      </c>
      <c r="C10" s="92"/>
    </row>
    <row r="11" spans="1:9" x14ac:dyDescent="0.25">
      <c r="A11" s="102"/>
      <c r="B11" s="37" t="s">
        <v>102</v>
      </c>
      <c r="C11" s="32">
        <v>183520752</v>
      </c>
    </row>
    <row r="12" spans="1:9" x14ac:dyDescent="0.25">
      <c r="A12" s="102"/>
      <c r="B12" s="37" t="s">
        <v>103</v>
      </c>
      <c r="C12" s="32"/>
    </row>
    <row r="13" spans="1:9" x14ac:dyDescent="0.25">
      <c r="A13" s="102"/>
      <c r="B13" s="91" t="s">
        <v>113</v>
      </c>
      <c r="C13" s="92"/>
    </row>
    <row r="14" spans="1:9" x14ac:dyDescent="0.25">
      <c r="A14" s="102"/>
      <c r="B14" s="37" t="s">
        <v>104</v>
      </c>
      <c r="C14" s="40">
        <v>464000000</v>
      </c>
    </row>
    <row r="15" spans="1:9" x14ac:dyDescent="0.25">
      <c r="A15" s="102"/>
      <c r="B15" s="37" t="s">
        <v>105</v>
      </c>
      <c r="C15" s="40">
        <v>116000000</v>
      </c>
      <c r="E15" t="s">
        <v>106</v>
      </c>
      <c r="F15" s="22">
        <v>0.7</v>
      </c>
    </row>
    <row r="16" spans="1:9" x14ac:dyDescent="0.25">
      <c r="A16" s="102"/>
      <c r="B16" s="91" t="s">
        <v>107</v>
      </c>
      <c r="C16" s="92"/>
      <c r="E16" t="s">
        <v>108</v>
      </c>
      <c r="F16" s="23">
        <v>0.3</v>
      </c>
      <c r="I16" s="25"/>
    </row>
    <row r="17" spans="1:9" x14ac:dyDescent="0.25">
      <c r="A17" s="102"/>
      <c r="B17" s="37"/>
      <c r="C17" s="41"/>
      <c r="F17" s="26"/>
      <c r="I17" s="25"/>
    </row>
    <row r="18" spans="1:9" ht="23.25" customHeight="1" x14ac:dyDescent="0.25">
      <c r="A18" s="39" t="s">
        <v>109</v>
      </c>
      <c r="B18" s="86" t="s">
        <v>108</v>
      </c>
      <c r="C18" s="87"/>
    </row>
    <row r="19" spans="1:9" ht="60" x14ac:dyDescent="0.25">
      <c r="A19" s="36" t="s">
        <v>110</v>
      </c>
      <c r="B19" s="93" t="s">
        <v>178</v>
      </c>
      <c r="C19" s="94"/>
    </row>
    <row r="20" spans="1:9" ht="15" customHeight="1" x14ac:dyDescent="0.25">
      <c r="A20" s="21" t="s">
        <v>111</v>
      </c>
      <c r="B20" s="88">
        <f>((C22+C23+C25+C26+C30+C28+C32+C34+C29+C33)-C37)*C36*C38</f>
        <v>211250354.69999999</v>
      </c>
      <c r="C20" s="88"/>
    </row>
    <row r="21" spans="1:9" x14ac:dyDescent="0.25">
      <c r="A21" s="7" t="s">
        <v>112</v>
      </c>
      <c r="B21" s="95" t="s">
        <v>101</v>
      </c>
      <c r="C21" s="96"/>
    </row>
    <row r="22" spans="1:9" x14ac:dyDescent="0.25">
      <c r="A22" s="97"/>
      <c r="B22" s="37" t="s">
        <v>102</v>
      </c>
      <c r="C22" s="32">
        <v>95116221</v>
      </c>
    </row>
    <row r="23" spans="1:9" x14ac:dyDescent="0.25">
      <c r="A23" s="98"/>
      <c r="B23" s="37" t="s">
        <v>103</v>
      </c>
      <c r="C23" s="32">
        <v>0</v>
      </c>
    </row>
    <row r="24" spans="1:9" x14ac:dyDescent="0.25">
      <c r="A24" s="98"/>
      <c r="B24" s="91" t="s">
        <v>113</v>
      </c>
      <c r="C24" s="92"/>
    </row>
    <row r="25" spans="1:9" x14ac:dyDescent="0.25">
      <c r="A25" s="98"/>
      <c r="B25" s="37" t="s">
        <v>104</v>
      </c>
      <c r="C25" s="32">
        <v>176670000</v>
      </c>
    </row>
    <row r="26" spans="1:9" ht="29.25" customHeight="1" x14ac:dyDescent="0.25">
      <c r="A26" s="98"/>
      <c r="B26" s="37" t="s">
        <v>114</v>
      </c>
      <c r="C26" s="32">
        <v>30000000</v>
      </c>
    </row>
    <row r="27" spans="1:9" x14ac:dyDescent="0.25">
      <c r="A27" s="98"/>
      <c r="B27" s="91" t="s">
        <v>115</v>
      </c>
      <c r="C27" s="92"/>
    </row>
    <row r="28" spans="1:9" x14ac:dyDescent="0.25">
      <c r="A28" s="98"/>
      <c r="B28" s="37" t="s">
        <v>116</v>
      </c>
      <c r="C28" s="32">
        <v>0</v>
      </c>
    </row>
    <row r="29" spans="1:9" x14ac:dyDescent="0.25">
      <c r="A29" s="98"/>
      <c r="B29" s="37" t="s">
        <v>102</v>
      </c>
      <c r="C29" s="32">
        <v>0</v>
      </c>
    </row>
    <row r="30" spans="1:9" x14ac:dyDescent="0.25">
      <c r="A30" s="98"/>
      <c r="B30" s="37" t="s">
        <v>103</v>
      </c>
      <c r="C30" s="32">
        <v>0</v>
      </c>
    </row>
    <row r="31" spans="1:9" x14ac:dyDescent="0.25">
      <c r="A31" s="98"/>
      <c r="B31" s="91" t="s">
        <v>117</v>
      </c>
      <c r="C31" s="92"/>
    </row>
    <row r="32" spans="1:9" x14ac:dyDescent="0.25">
      <c r="A32" s="98"/>
      <c r="B32" s="37"/>
      <c r="C32" s="32"/>
    </row>
    <row r="33" spans="1:3" x14ac:dyDescent="0.25">
      <c r="A33" s="98"/>
      <c r="B33" s="37" t="s">
        <v>102</v>
      </c>
      <c r="C33" s="32">
        <v>0</v>
      </c>
    </row>
    <row r="34" spans="1:3" x14ac:dyDescent="0.25">
      <c r="A34" s="98"/>
      <c r="B34" s="37" t="s">
        <v>103</v>
      </c>
      <c r="C34" s="32">
        <v>0</v>
      </c>
    </row>
    <row r="35" spans="1:3" x14ac:dyDescent="0.25">
      <c r="A35" s="98"/>
      <c r="B35" s="91" t="s">
        <v>118</v>
      </c>
      <c r="C35" s="92"/>
    </row>
    <row r="36" spans="1:3" x14ac:dyDescent="0.25">
      <c r="A36" s="98"/>
      <c r="B36" s="37" t="s">
        <v>119</v>
      </c>
      <c r="C36" s="33">
        <v>1</v>
      </c>
    </row>
    <row r="37" spans="1:3" x14ac:dyDescent="0.25">
      <c r="A37" s="98"/>
      <c r="B37" s="37" t="s">
        <v>58</v>
      </c>
      <c r="C37" s="34">
        <v>0</v>
      </c>
    </row>
    <row r="38" spans="1:3" x14ac:dyDescent="0.25">
      <c r="A38" s="98"/>
      <c r="B38" s="37" t="s">
        <v>120</v>
      </c>
      <c r="C38" s="33">
        <v>0.7</v>
      </c>
    </row>
    <row r="39" spans="1:3" x14ac:dyDescent="0.25">
      <c r="A39" s="24" t="s">
        <v>121</v>
      </c>
      <c r="B39" s="88">
        <f>IFERROR(B20*(VLOOKUP(B18,E15:F17,2,0)),16666)</f>
        <v>63375106.409999996</v>
      </c>
      <c r="C39" s="88"/>
    </row>
    <row r="40" spans="1:3" ht="93" customHeight="1" x14ac:dyDescent="0.25">
      <c r="A40" s="36" t="s">
        <v>122</v>
      </c>
      <c r="B40" s="89" t="s">
        <v>177</v>
      </c>
      <c r="C40" s="90"/>
    </row>
    <row r="41" spans="1:3" ht="211.5" customHeight="1" x14ac:dyDescent="0.25">
      <c r="A41" s="36" t="s">
        <v>123</v>
      </c>
      <c r="B41" s="84" t="s">
        <v>176</v>
      </c>
      <c r="C41" s="85"/>
    </row>
    <row r="42" spans="1:3" ht="26.25" customHeight="1" x14ac:dyDescent="0.25">
      <c r="A42" s="43" t="s">
        <v>124</v>
      </c>
      <c r="B42" s="43"/>
      <c r="C42" s="43"/>
    </row>
    <row r="43" spans="1:3" x14ac:dyDescent="0.25">
      <c r="A43" s="42" t="s">
        <v>125</v>
      </c>
      <c r="B43" s="83" t="s">
        <v>174</v>
      </c>
      <c r="C43" s="83"/>
    </row>
    <row r="44" spans="1:3" ht="41.25" customHeight="1" x14ac:dyDescent="0.25">
      <c r="A44" s="42" t="s">
        <v>126</v>
      </c>
      <c r="B44" s="83" t="s">
        <v>175</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zoomScale="70" zoomScaleNormal="70" workbookViewId="0">
      <selection activeCell="B11" sqref="B10:C11"/>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127</v>
      </c>
      <c r="B1" s="82"/>
      <c r="C1" s="82"/>
    </row>
    <row r="2" spans="1:3" x14ac:dyDescent="0.25">
      <c r="A2" s="20" t="s">
        <v>52</v>
      </c>
      <c r="B2" s="72" t="s">
        <v>180</v>
      </c>
      <c r="C2" s="73"/>
    </row>
    <row r="3" spans="1:3" x14ac:dyDescent="0.25">
      <c r="A3" s="5" t="s">
        <v>1</v>
      </c>
      <c r="B3" s="54" t="str">
        <f>'AUTOS  NOTA 322'!B2:C2</f>
        <v>110013103036-2022-00461-00</v>
      </c>
      <c r="C3" s="54"/>
    </row>
    <row r="4" spans="1:3" x14ac:dyDescent="0.25">
      <c r="A4" s="5" t="s">
        <v>3</v>
      </c>
      <c r="B4" s="54" t="str">
        <f>'AUTOS  NOTA 322'!B3:C3</f>
        <v>JUZGADO 36 CIVIL DEL CIRCUITO DE BOGOTÁ</v>
      </c>
      <c r="C4" s="54"/>
    </row>
    <row r="5" spans="1:3" x14ac:dyDescent="0.25">
      <c r="A5" s="5" t="s">
        <v>5</v>
      </c>
      <c r="B5" s="54" t="str">
        <f>'AUTOS  NOTA 322'!B4:C4</f>
        <v>JOSE ALBERTO VALENCIA ARISTIZABAL</v>
      </c>
      <c r="C5" s="54"/>
    </row>
    <row r="6" spans="1:3" ht="15" customHeight="1" x14ac:dyDescent="0.25">
      <c r="A6" s="5" t="s">
        <v>7</v>
      </c>
      <c r="B6" s="54" t="str">
        <f>'AUTOS  NOTA 322'!B5:C5</f>
        <v>ROBERTO ENRIQUE DEL CRISTO VERGARA MARTELO (VICTIMA) - VANESSA PAOLA VERGARA CURA (HIJA -26/01/1986) - ANDRES ROBERTO VERGARA RINCON (HIJO - 16/06/1992) - DANIEL ALBERTO VERGARA RINCON (HIJO - 28/03/1995) - GLORIA VERGARA DE TOUS (HERMANA) - VILMA LUZ VERGARA MARTELO (HERMANA) - BEATRIZ ELENA VERGARA GONZALEZ (HERMANA) - ALBERTO JOSE VERGARA GONZALEZ (HERMANO) - JUAN CARLOS VERGARA GONZALEZ (HERMANO) - JORGE ALBERTO VERGARA MARTELO (HERMANO).</v>
      </c>
      <c r="C6" s="54"/>
    </row>
    <row r="7" spans="1:3" ht="15" customHeight="1" x14ac:dyDescent="0.25">
      <c r="A7" s="5" t="s">
        <v>9</v>
      </c>
      <c r="B7" s="54" t="str">
        <f>'AUTOS  NOTA 322'!B6:C6</f>
        <v>LLAMADA EN GARANTIA</v>
      </c>
      <c r="C7" s="54"/>
    </row>
    <row r="8" spans="1:3" ht="15" customHeight="1" x14ac:dyDescent="0.25">
      <c r="A8" s="31" t="s">
        <v>53</v>
      </c>
      <c r="B8" s="54" t="str">
        <f>'AUTOS  NOTA 322'!B7:C8</f>
        <v>ROBERTO ENRIQUE DEL CRISTO VERGARA MARTELO</v>
      </c>
      <c r="C8" s="54"/>
    </row>
    <row r="9" spans="1:3" ht="18.95" customHeight="1" x14ac:dyDescent="0.25">
      <c r="A9" s="5" t="s">
        <v>128</v>
      </c>
      <c r="B9" s="54" t="s">
        <v>108</v>
      </c>
      <c r="C9" s="54"/>
    </row>
    <row r="10" spans="1:3" x14ac:dyDescent="0.25">
      <c r="A10" s="7" t="s">
        <v>112</v>
      </c>
      <c r="B10" s="105">
        <f>'AUTOS NOTA 324'!B20:C20</f>
        <v>211250354.69999999</v>
      </c>
      <c r="C10" s="105"/>
    </row>
    <row r="11" spans="1:3" x14ac:dyDescent="0.25">
      <c r="A11" s="7" t="s">
        <v>129</v>
      </c>
      <c r="B11" s="106">
        <f>'AUTOS NOTA 324'!B39:C39</f>
        <v>63375106.409999996</v>
      </c>
      <c r="C11" s="54"/>
    </row>
    <row r="12" spans="1:3" ht="30" x14ac:dyDescent="0.25">
      <c r="A12" s="7" t="s">
        <v>130</v>
      </c>
      <c r="B12" s="103" t="s">
        <v>181</v>
      </c>
      <c r="C12" s="104"/>
    </row>
    <row r="13" spans="1:3" ht="45" x14ac:dyDescent="0.25">
      <c r="A13" s="5" t="s">
        <v>131</v>
      </c>
      <c r="B13" s="54" t="s">
        <v>64</v>
      </c>
      <c r="C13" s="54"/>
    </row>
    <row r="14" spans="1:3" ht="45" x14ac:dyDescent="0.25">
      <c r="A14" s="5" t="s">
        <v>132</v>
      </c>
      <c r="B14" s="54" t="s">
        <v>179</v>
      </c>
      <c r="C14" s="54"/>
    </row>
    <row r="15" spans="1:3" x14ac:dyDescent="0.25">
      <c r="A15" s="5" t="s">
        <v>133</v>
      </c>
      <c r="B15" s="6" t="s">
        <v>64</v>
      </c>
      <c r="C15" s="6"/>
    </row>
    <row r="16" spans="1:3" x14ac:dyDescent="0.25">
      <c r="A16" s="7" t="s">
        <v>134</v>
      </c>
      <c r="B16" s="54"/>
      <c r="C16" s="54"/>
    </row>
    <row r="17" spans="1:3" x14ac:dyDescent="0.25">
      <c r="A17" s="6" t="s">
        <v>135</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59</v>
      </c>
      <c r="B1" t="s">
        <v>64</v>
      </c>
      <c r="C1" s="9" t="s">
        <v>66</v>
      </c>
      <c r="D1" s="9" t="s">
        <v>136</v>
      </c>
      <c r="E1" s="3" t="s">
        <v>73</v>
      </c>
      <c r="F1" s="2" t="s">
        <v>106</v>
      </c>
      <c r="G1" s="4">
        <v>0</v>
      </c>
      <c r="H1" t="s">
        <v>29</v>
      </c>
      <c r="I1" t="s">
        <v>137</v>
      </c>
      <c r="K1" t="s">
        <v>10</v>
      </c>
      <c r="L1" s="30" t="s">
        <v>12</v>
      </c>
      <c r="M1" t="s">
        <v>60</v>
      </c>
      <c r="N1" t="s">
        <v>106</v>
      </c>
      <c r="O1" t="s">
        <v>138</v>
      </c>
    </row>
    <row r="2" spans="1:15" x14ac:dyDescent="0.25">
      <c r="A2" t="s">
        <v>60</v>
      </c>
      <c r="B2" t="s">
        <v>139</v>
      </c>
      <c r="C2" t="s">
        <v>140</v>
      </c>
      <c r="D2" s="2" t="s">
        <v>141</v>
      </c>
      <c r="E2" s="1" t="s">
        <v>74</v>
      </c>
      <c r="F2" s="2" t="s">
        <v>142</v>
      </c>
      <c r="G2" s="4">
        <v>0.7</v>
      </c>
      <c r="H2" t="s">
        <v>143</v>
      </c>
      <c r="I2" t="s">
        <v>144</v>
      </c>
      <c r="K2" t="s">
        <v>145</v>
      </c>
      <c r="L2" s="30" t="s">
        <v>146</v>
      </c>
      <c r="M2" t="s">
        <v>147</v>
      </c>
      <c r="N2" t="s">
        <v>108</v>
      </c>
      <c r="O2" t="s">
        <v>139</v>
      </c>
    </row>
    <row r="3" spans="1:15" x14ac:dyDescent="0.25">
      <c r="A3" t="s">
        <v>147</v>
      </c>
      <c r="C3" t="s">
        <v>148</v>
      </c>
      <c r="D3" s="2" t="s">
        <v>149</v>
      </c>
      <c r="E3" s="1" t="s">
        <v>150</v>
      </c>
      <c r="F3" s="2" t="s">
        <v>108</v>
      </c>
      <c r="G3" s="4">
        <v>0.3</v>
      </c>
      <c r="H3" t="s">
        <v>151</v>
      </c>
      <c r="I3" t="s">
        <v>152</v>
      </c>
      <c r="L3" s="30" t="s">
        <v>56</v>
      </c>
      <c r="M3" t="s">
        <v>153</v>
      </c>
      <c r="N3" t="s">
        <v>142</v>
      </c>
    </row>
    <row r="4" spans="1:15" x14ac:dyDescent="0.25">
      <c r="A4" t="s">
        <v>153</v>
      </c>
      <c r="C4" t="s">
        <v>67</v>
      </c>
      <c r="E4" s="1" t="s">
        <v>154</v>
      </c>
      <c r="H4" t="s">
        <v>30</v>
      </c>
      <c r="I4" t="s">
        <v>35</v>
      </c>
      <c r="L4" t="s">
        <v>155</v>
      </c>
    </row>
    <row r="5" spans="1:15" x14ac:dyDescent="0.25">
      <c r="A5" t="s">
        <v>156</v>
      </c>
      <c r="E5" s="1" t="s">
        <v>157</v>
      </c>
      <c r="H5" t="s">
        <v>158</v>
      </c>
      <c r="I5" t="s">
        <v>159</v>
      </c>
      <c r="L5" s="30" t="s">
        <v>160</v>
      </c>
    </row>
    <row r="6" spans="1:15" x14ac:dyDescent="0.25">
      <c r="E6" s="1" t="s">
        <v>161</v>
      </c>
      <c r="I6" t="s">
        <v>162</v>
      </c>
      <c r="L6" s="30" t="s">
        <v>163</v>
      </c>
    </row>
    <row r="7" spans="1:15" x14ac:dyDescent="0.25">
      <c r="E7" s="1" t="s">
        <v>164</v>
      </c>
      <c r="I7" t="s">
        <v>165</v>
      </c>
      <c r="L7" s="30" t="s">
        <v>166</v>
      </c>
    </row>
    <row r="8" spans="1:15" x14ac:dyDescent="0.25">
      <c r="E8" s="1" t="s">
        <v>167</v>
      </c>
      <c r="L8" s="30" t="s">
        <v>115</v>
      </c>
    </row>
    <row r="9" spans="1:15" x14ac:dyDescent="0.25">
      <c r="L9" s="30" t="s">
        <v>168</v>
      </c>
    </row>
    <row r="10" spans="1:15" x14ac:dyDescent="0.25">
      <c r="L10" s="30" t="s">
        <v>169</v>
      </c>
    </row>
    <row r="11" spans="1:15" x14ac:dyDescent="0.25">
      <c r="L11" s="30" t="s">
        <v>170</v>
      </c>
    </row>
    <row r="12" spans="1:15" x14ac:dyDescent="0.25">
      <c r="L12" s="30" t="s">
        <v>171</v>
      </c>
    </row>
    <row r="13" spans="1:15" x14ac:dyDescent="0.25">
      <c r="L13" s="30" t="s">
        <v>172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2023-10-18T15:42:08Z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