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dlozano\Downloads\"/>
    </mc:Choice>
  </mc:AlternateContent>
  <xr:revisionPtr revIDLastSave="0" documentId="13_ncr:1_{2C61485D-5177-487F-930F-B0EB3E07B70D}" xr6:coauthVersionLast="47" xr6:coauthVersionMax="47" xr10:uidLastSave="{00000000-0000-0000-0000-000000000000}"/>
  <bookViews>
    <workbookView xWindow="-120" yWindow="-120" windowWidth="24240" windowHeight="13020" firstSheet="1"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8" i="11"/>
  <c r="B7" i="12"/>
  <c r="B7" i="11"/>
  <c r="B6" i="12"/>
  <c r="B6" i="11"/>
  <c r="B5" i="12"/>
  <c r="B5" i="11"/>
  <c r="B3" i="12"/>
  <c r="B2" i="12"/>
  <c r="B4" i="12"/>
  <c r="B4" i="11"/>
  <c r="B3" i="11"/>
  <c r="B2" i="11"/>
  <c r="B20" i="8" l="1"/>
  <c r="B34" i="12"/>
  <c r="B15"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40" i="8" l="1"/>
  <c r="B10" i="9"/>
  <c r="B9" i="11"/>
  <c r="B2" i="8"/>
  <c r="B2" i="9" s="1"/>
  <c r="B8" i="9" l="1"/>
  <c r="B7" i="9"/>
  <c r="B6" i="9"/>
  <c r="B5" i="9"/>
  <c r="B4" i="9"/>
  <c r="B3" i="9"/>
  <c r="B8" i="8"/>
  <c r="B7" i="8"/>
  <c r="B6" i="8"/>
  <c r="B5" i="8"/>
  <c r="B4" i="8"/>
  <c r="B3" i="8"/>
  <c r="B8" i="7"/>
  <c r="B4" i="7" l="1"/>
  <c r="B5" i="7"/>
  <c r="B6" i="7"/>
  <c r="B7" i="7"/>
  <c r="B3" i="7"/>
  <c r="B9" i="8"/>
  <c r="B1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tc={03AAFA0C-E3BC-4246-A7A4-B387B4E4F290}</author>
  </authors>
  <commentList>
    <comment ref="B5" authorId="0" shapeId="0" xr:uid="{03AAFA0C-E3BC-4246-A7A4-B387B4E4F290}">
      <text>
        <t>[Comentario encadenado]
Su versión de Excel le permite leer este comentario encadenado; sin embargo, las ediciones que se apliquen se quitarán si el archivo se abre en una versión más reciente de Excel. Más información: https://go.microsoft.com/fwlink/?linkid=870924
Comentario:
    Daniel: Se que Darlyn te pidió no mas poner la calidad de cada uno pero creo que también toca poner las fechas de nacimiento. Porfa ayúdame.</t>
      </text>
    </comment>
  </commentList>
</comments>
</file>

<file path=xl/sharedStrings.xml><?xml version="1.0" encoding="utf-8"?>
<sst xmlns="http://schemas.openxmlformats.org/spreadsheetml/2006/main" count="324" uniqueCount="219">
  <si>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</si>
  <si>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</si>
  <si>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</si>
  <si>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</si>
  <si>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</si>
  <si>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</si>
  <si>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</si>
  <si>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</si>
  <si>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</si>
  <si>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</si>
  <si>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</si>
  <si>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</si>
  <si>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</si>
  <si>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</si>
  <si>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</si>
  <si>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</si>
  <si>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</si>
  <si>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</si>
  <si>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</si>
  <si>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</si>
  <si>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</si>
  <si>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</si>
  <si>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</si>
  <si>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</si>
  <si>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</si>
  <si>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</si>
  <si>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</si>
  <si>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</si>
  <si>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</si>
  <si>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</si>
  <si>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</si>
  <si>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</si>
  <si>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</si>
  <si>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</si>
  <si>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</si>
  <si>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</si>
  <si>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</si>
  <si>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</si>
  <si>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</si>
  <si>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</si>
  <si>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</si>
  <si>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</si>
  <si>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</si>
  <si>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</si>
  <si>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</si>
  <si>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</si>
  <si>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</si>
  <si>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</si>
  <si>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</si>
  <si>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</si>
  <si>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</si>
  <si>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</si>
  <si>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</si>
  <si>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</si>
  <si>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</si>
  <si>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</si>
  <si>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</si>
  <si>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</si>
  <si>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</si>
  <si>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</si>
  <si>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</si>
  <si>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</si>
  <si>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</si>
  <si>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</si>
  <si>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</si>
  <si>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</si>
  <si>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</si>
  <si>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</si>
  <si>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</si>
  <si>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</si>
  <si>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</si>
  <si>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</si>
  <si>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</si>
  <si>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</si>
  <si>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</si>
  <si>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</si>
  <si>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</si>
  <si>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</si>
  <si>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</si>
  <si>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</si>
  <si>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</si>
  <si>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</si>
  <si>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</si>
  <si>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</si>
  <si>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</si>
  <si>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</si>
  <si>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</si>
  <si>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</si>
  <si>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</si>
  <si>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</si>
  <si>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</si>
  <si>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</si>
  <si>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</si>
  <si>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</si>
  <si>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</si>
  <si>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</si>
  <si>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</si>
  <si>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</si>
  <si>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</si>
  <si>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</si>
  <si>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</si>
  <si>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</si>
  <si>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</si>
  <si>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</si>
  <si>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</si>
  <si>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</si>
  <si>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</si>
  <si>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</si>
  <si>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</si>
  <si>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</si>
  <si>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</si>
  <si>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</si>
  <si>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</si>
  <si>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</si>
  <si>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</si>
  <si>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</si>
  <si>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</si>
  <si>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</si>
  <si>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</si>
  <si>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</si>
  <si>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</si>
  <si>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</si>
  <si>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</si>
  <si>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</si>
  <si>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</si>
  <si>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</si>
  <si>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</si>
  <si>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</si>
  <si>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</si>
  <si>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</si>
  <si>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</si>
  <si>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CONTINGENCIA </t>
  </si>
  <si>
    <t xml:space="preserve">COMENTARIOS CLASIFICACIÓN Y VALOR CONTINGENCIA </t>
  </si>
  <si>
    <t xml:space="preserve">CONCEPTO DE CONCILIACIÓN 330 </t>
  </si>
  <si>
    <t xml:space="preserve">SUMA SOLICITADA </t>
  </si>
  <si>
    <t>COMENTARIO OUT</t>
  </si>
  <si>
    <t>CAMBIO CONTINGENCIA PJ</t>
  </si>
  <si>
    <t xml:space="preserve">CONTINGENCIA ACTUAL </t>
  </si>
  <si>
    <t xml:space="preserve">CAMBIO DE CONTINGENCIA </t>
  </si>
  <si>
    <t xml:space="preserve">COMENTARIOS CAMBIO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</si>
  <si>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</si>
  <si>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</si>
  <si>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</si>
  <si>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</si>
  <si>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</si>
  <si>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</si>
  <si>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</si>
  <si>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</si>
  <si>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</si>
  <si>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</si>
  <si>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</si>
  <si>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</si>
  <si>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</si>
  <si>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</si>
  <si>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</si>
  <si>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</si>
  <si>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</si>
  <si>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</si>
  <si>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</si>
  <si>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</si>
  <si>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</si>
  <si>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</si>
  <si>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</si>
  <si>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</si>
  <si>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</si>
  <si>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</si>
  <si>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</si>
  <si>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</si>
  <si>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</si>
  <si>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</si>
  <si>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</si>
  <si>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</si>
  <si>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</si>
  <si>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</si>
  <si>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</si>
  <si>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</si>
  <si>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</si>
  <si>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</si>
  <si>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</si>
  <si>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</si>
  <si>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</si>
  <si>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</si>
  <si>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</si>
  <si>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</si>
  <si>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</si>
  <si>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</si>
  <si>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</si>
  <si>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</si>
  <si>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</si>
  <si>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</si>
  <si>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</si>
  <si>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</si>
  <si>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</si>
  <si>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</si>
  <si>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</si>
  <si>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VISTO BUENO OUTSOURCING</t>
  </si>
  <si>
    <t>AUTORIZACIÓN COMPAÑÍA SUMA</t>
  </si>
  <si>
    <t xml:space="preserve">AUTORIZACIÓN COMPAÑÍA COMENTARIOS </t>
  </si>
  <si>
    <t xml:space="preserve">ACTUALIZACIÓN DE CONTINGENCIA  </t>
  </si>
  <si>
    <t>19001310300620190014100</t>
  </si>
  <si>
    <t>06 CIVIL DEL CIRCUITO DE POPAYAN</t>
  </si>
  <si>
    <t>ALLIANZ SEGUROS S.A.(aseguradora) 
CASS Y CONSTRUCTORES COMPAÑIA SAS (tomador del seguro) 
MARIA FANY ARCINIEGAS ROCERO (propietaria del vehículo de placas TFO 879)
HÉCTOR EFRÉN ARCINIEGAS ROSERO (propietario del vehículo de placas (TFO 879)
SEGUROR GENERALES SURAMERICANA S.A.</t>
  </si>
  <si>
    <t>JENNIFER JOHANA LOPEZ OSORIO(victima directa) 
NESTOR LOPEZ OSORIO(padre de la victima) 
MARIA DEL CARMEN RODRIGUEZ VELASCO(madre de la victima) 
MARIA JOSE LOPEZ RODRIGUEZ(hermana de la victima)</t>
  </si>
  <si>
    <t>NA</t>
  </si>
  <si>
    <t>18 de abril de 2018</t>
  </si>
  <si>
    <t>18 de mayo de 2018</t>
  </si>
  <si>
    <t>BANCO DE OCCIDENTE</t>
  </si>
  <si>
    <t>890.300.279-4</t>
  </si>
  <si>
    <t>TJV 087</t>
  </si>
  <si>
    <t>021201685/84</t>
  </si>
  <si>
    <t>Los hechos refieren a un accidente de tránsito ocurrido el pasado 24 de febrero de 2013, en la vía mojarra – Popayán KM 70+100, en el que se vieron involucrados los vehículos de placas TMP045, TJV087 y TFO879. Codificando en este caso al vehículo de placas THP045, con la hipótesis No.121"No mantener distancia de seguridad", al vehículo de placas TJV087, con la hipótesis No.105 "Adelantar en sitio prohibido"; y al vehículo de placas TFO879, con la hipótesis No.141"vehiculo mal estacionado". 
A causa del accidente resultó lesionado el señor JULIAN DAVID MUÑOZ SOLADO, quien se desplazaba como pasajero del vehículo TMP045 (el cual era conducido por el señor NESTOR LOPEZ); Con un diagnóstico de fractura de Tibia, por lo cual fue sometido a cirugía. 
Se inició proceso penal por lesiones, que se identificó con el código único de investigación 19-622-600-8771-2013-00016-00, del Juzgado Promiscuo Municipal de Rosas - Cauca, en el cual ya se decretó la preclusión de la investigación, teniendo en cuenta la transacción realizada con ALLIANZ SEGUROS S.A; como aseguradora de los vehículos de placas THP045 y TJV087.
El escrito de la demanda se asevera que el vehículo TMP045, de propiedad de la señora JENNIFER JOHANNA LOPEZ, de servicio público, tipo furgón, sufrió daños. Igualmente se asevera que para el 24 de agosto de 2012, aquella suscribió contrato de transporte con la compañía DELTA ANDES SAS, devengando mensualmente la suma de $7.000.000, ingreso que obtenía de la explotación de dicho automotor y que destinaba al sustento de su familia. Para el 04 de marzo de 2013, se realizó experticia mecánica sobre dicho vehículo. Del cual, mediante oficio del 27 de marzo de 2013, ALLIANZ SEGUROS S.A. declara la pérdida parcial de mayor cuantía con siniestro No 14089021. 
El 10 de abril de 2013, ALLIANZ SEGUROS SA realizó contrato de transacción con la señora Jennifer López por valor de $33.583.802. 
La parte demandante busca ser indemnizada por los perjuicios ocasionados por los conductores de los vehículos de placas TJV087 y TFO879, por la pérdida del vehículo de placas TMP045. Los perjuicios reclamados incluyen tanto aquellos de carácter patrimonial (lucro cesante y daño emergente), como los de carácter extrapatrimonial (daño moral, daño a la vida de relación y daño a bienes jurídicos constitucionalmente protegidos)</t>
  </si>
  <si>
    <t>17058198APL</t>
  </si>
  <si>
    <t>30/11/2012 - 29/11/2013</t>
  </si>
  <si>
    <t>1. PRESCRIPCIÓN DE LAS ACCIONES DERIVADAS DEL CONTRATO DE SEGURO. 2. AUSENCIA DE LOS ELEMENTOS ESTRUCTURALES DE LA RESPONSABILIDAD CIVIL EXTRACONTRACTUAL QUE SE PRETENDE ATRIBUIR AL EXTREMO PASIVO. 3. CONDUCTA DE MALA FE DEL APODERADO JUDICIAL DE LOS ACTORES, AL INSTAURAR DOS DEMANDAS POR EL MISMO HECHOS DE LOS CUALES SE DERIVAN LAS MISMAS PRETENSIONES CON LAS CUALES PRETENDE OBTENER DOBLE INDEMNIZACIÓN. 4. REDUCCIÓN DE LA INDEMNIZACIÓN POR CONCURRENCIA DE CULPAS (SUBSIDIARIA). 5. INEXISTENCIA DE MEDIOS PROBATORIOS QUE ACREDITEN LOS SUPUESTOS PERJUICIOS MATERIALES ALEGADOS POR LA PARTE ACTORA. 6. LA REPARACIÓN DEL DAÑO NO PUEDE SER FUENTE DE ENRIQUECIMIENTO PARA EL DEMANDANTE. 7. IMPROCEDENCIA DE LOS PERJUICIOS POR DAÑO MORAL, A LA VIDA DE RELACIÓN Y A BIENES JURÍDICOS CONSTITUCIONALMENTE PROTEGIDOS O TUTELADOS. 8. INEXISTENCIA DE SOLIDARIDAD ENTRE MI MANDANTE Y LOS DEMAS DEMANDADOS. 9. INEXISTENCIA DE OBLIGACIÓN INOEMNIZATORIA A CARGO DE ALLIANZ SEGUROS S.A., A TRAVES DE LA PÓLIZA No. 021201685/84 QUE AMPARA EL VEHÍCULO DE PLACAS TJV-087, POR LA NO REALIZACIÓN DEL RIESGO ASEGURADO. 10. LÍMITES MÁXIMOS DE RESPONSABILIDAD DEL ASEGURADOR Y CONDICIONES DE LA PÓLIZA DE SEGURO DE RESPONSABILIDAD CIVIL EXTRACONTRACTUAL No. 021201685/84 QUE AMPARA EL VEHÍCULO DE PLACAS TJV-087 QUE ENMARCA LAS OBLIGACIONES DE LAS PARTES. 11. EXCLUSIÓN CONVENIDA EN LA PÓLIZA DE RESPONSABILIDAD CIVIL EXTRACONTRACTUAL No. 021201685/84 AUSENCIA DE COBERTURA DE PERJUICIOS CAUSADOS Y CUBIERTOS POR EL (SOAT), FOSYGA, PAS, E.P.S., A.R.L., A.R.S., FONDOS DE PENSIONES, O DE OTRAS ENTIDADES DE SEGURIDAD SOCIAL. 12. EN EL CONTRATO DE SEGURO DOCUMENTADO BAJO PÓLIZA No. 021201685/84, SE PACTÓ UN DEDUCIBLE QUE ESTÁ A CARGO DEL ASEGURADO. 13. EL CONTRATO ES LEY PARA LAS PARTES. 14. ENRIQUECIMIENTO SIN CAUSA. 15. GENERICA O INNOMINADA Y OTRAS</t>
  </si>
  <si>
    <t>Debe tenerse en cuenta que el rpesente formato no permite la inclusión discriminada del perjuicio de bienes jurídicos de especial protección constitucional, por lo tanto, el valor pretendido por este concepto se sumó con el de daño a la vida de relación y se colocó en la casilla de la pretensión referente a este útlimo perjuicio</t>
  </si>
  <si>
    <t>24 de febrero de 2013</t>
  </si>
  <si>
    <t>1 (JULIAN DAVID MUÑOZ SOLANO)</t>
  </si>
  <si>
    <t>La contingencia se califica como PROBABLE, toda vez que la póliza de responsabilidad civil extracontractual No. 021201685/84 presta cobertura temporal y material, y además, se encuentra demostrada la responsabilidad del asegurado.
Lo primero que debe tomarse en consideración es que el contrato de seguro presta cobertura temporal y maerial, de conformidad con los hechos y pretensiones de la demanda. Frente a la cobretura temporal, debe señalarse que la póliza No. 021201685/84 cuenta con una modalidad por ocurrencia, y una vigencia que comprende entre el 30 de noviembre del 2012 y finalizó el 29 de noviembre del 2013, y el hecho demandado ocurrió el 24 de febrero del 2013, es decir dentro de la vigencia. En segundo lugar, presta cobertura material, puesto que ampara la responsabilidad civil extracontractual derivada de la conducción del vehículo de placa TJV087, pretensión que se le endilga al asegurado. 
Ahora bien, frente a la responsabilidad del asegurado, debe señalarse que se encuentra probada dentro del caso, por lo siguiente: (i) En el Informe Policial de Accidente de Tránsito, se atribuye la causa eficiente del accidente al actuar imprudente de los tres vehículos implicados en el accidente, de placas TMP045, TJV087 y TFO879. Codificando en este caso al vehículo de placas TMP045, con la hipótesis No.121"No mantener distancia de seguridad", al vehículo de placas TJV087, con la hipótesis No.105 "Adelantar en sitio prohibido"; y al vehículo de placas TFO879, con la hipótesis No.141"vehiculo mal estacionado". y (ii) Teniendo en cuenta el informe de Investigador de campo - FPJ-11- de fecha 08 de mayo de 2013, de la entrevista que se le hizo al patrullero JHON ANDERSON RODRIGUEZ HOYOS, se mencionó que "El motivo por el cual se codificó para el accidente de tránsito en el caso del vehículo 1 es por mal estacionado porque el vehículo se encontraba estacionado en una vía de doble sentido y estaba tapando un carril, el lugar es semirrecto, el conductor dijo que se había detenido en ese sitio para comprar unas guayabas. Para el segundo vehículo se le codificó no mantener la distancia de seguridad, porque si hubiera llevado la distancia y la velocidad moderada había alcanzado a frenar y no a realizar otra maniobra es decir salirse del carril sabiendo o sin verificar que venía otro vehículo. Por otro lado, el vehículo asegurado, que se encuentra dentro del informe policial como el número tres, realizó la infracción de "adelantar en sitio prohibido", pues dicho tramo de la vía es doble línea, continua y viene de una contra curva hacia semirrecta para encontrarse con una curva a la derecha, de modo que el conductor con su carro adelantó en doble línea continua, teniendo adelante al vehículo dos en movimiento. Entre el vehículo dos y el tres hubo fricción o roce, lo que provocó la colisión con el vehículo uno que se encontraba estacionado" lo que permite establecer que existe incidencia en la realización del accidente por parte del asegurado. 
Aunado a lo anterior, debe tenerse en consideración que la conducción de vehículos ha sido catalogada como una actividad peligrosa de acuerdo al artículo 2356 del Código Civil, es decir, la culpa de la persona que causó el hecho dañoso se presume y, por lo tanto, sólo puede exonerarse de responsabilidad demostrando una causa extraña, sin que esté demostrada la misma en el expediente. Así, en este caso, debe tenerse en cuenta que la culpa se presumiría frente al asegurado, sin embargo, también es necesario tener en cuenta que el demandante, quien se encontraba conduciendo el vehículo de placas TMP 045, hubiera podido evitar el accidente de haber mantenido la distancia adecuada respecto del vehículo No. 1 y haber manejado a una velocidad controlada, situación que hubiera evitado adoptar la maniobre de invadir carril contrario interponiéndose al vehículo asegurado cuando este intentaba adelantar por ese mismo carril.
Ahora bien, como el IPAT establece una hipótesis de responsabilidad tanto para el vehículo de placa TJV-087 y el vehículo de placas TMP-045 conducido por la víctima demandante que sufrió las lesiones, debe tenerse en cuenta que dicha situación implica un grado de culpa atribuible a la parte demandante conforme al artículo 2357 del Código Civil, situación que además se corrobora conforme al análisis hecho anteriormente, trayendo como consecuencia una reducción en la indemnización que podría ascender hasta el 50%. Esta estimación se hace teniendo en cuenta que, si bien hay tres vehículos involucrados en el accidente, solo los conductores y propietarios de dos de ellos se encuentran vinculados al proceso, por lo que el cálculo de la incidencia de la conducta de la víctima y del demandado para la ocurrencia del accidente no puede afectarse por un tercer vehículo cuyo propietario y conductor son ajenos al proceso. (v) En este caso se realizó la indemnización mediante arreglo directo entre la señora Jennifer Johana López y Allianz Seguros S.A por el hecho objeto del litigio afectando el amparo de pérdida parcial de mayor cuantía de la póliza No. 21010203/0 que aseguraba el vehículo de placas TMP-045, sin embargo, de la redacción de las pretensiones, puede deducirse que la póliza que se pretende afectar es la No. 021201685/84 la cual ampara el vehículo de placas TJV-087, esta es susceptible de afectarse pues la indemnización mediante acuerdo directo no se hizo con cargo a los amparos de dicho contrato de seguro. 
Por último, es de precisar que, si bien los hechos ocurrieron el día 24 de febrero de 2013 y la demanda se presentó el día 1 de octubre de 2019, se observa la existencia de una reclamación realizada por la demandante a la compañía aseguradora el día 13 de febrero de 2015 buscando obtener indemnización con cargo a la póliza No. 021201685/84, situación que interrumpe la prescripción conforme al artículo 94 del CGP, haciendo que el término inicie a contabilizarse nuevamente desde esa fecha culminando el 23 de febrero de 2020, por lo tanto, la demanda se presentó dentro del término previsto para la prescripción extraordinaria en el artículo 1081 del Código de Comercio.
Todo lo anterior sin perjuicio del carácter contingente del proceso.</t>
  </si>
  <si>
    <t>Se llegó a la valoración objetiva de $23.975.176 teniendo en cuenta los siguientes presupuestos fácticos y jurídicos:
Daño emergente. $0. No es posible realizar ningún tipo de reconocimiento por este concepto toda vez que el daño emergente, al constituirse como gastos en los que se hayan incurrido o deban incurrir como resultado del evento, no está demostrado, luego que no hay elementos de convicción que acrediten que la demandante sufrió un detrimento patrimonial de esa naturaleza derivado del accidente.  
Lucro cesante. $71.925.528. Se procede con la liquidación del lucro cesante, teniendo en cuenta que el vehículo de placas TMP045, de propiedad de la señora JENNIFER JOHANA LOPEZ RODRIGUEZ, era de servicio público, dedicado al transporte de mercancía, de acuerdo al contrato de servicios de transporte y recaudo de dinero, suscrito entre la empresa DELTA ANDES S.A; identificada con el número de NIT 900.312.428-2, y la señora MARIA FANNY ARCINIEGAS ROSERO, con un promedio de ingresos de $2.996.897, de conformidad con las facturas emitidas por la empresa DELTA ANDES S.A. Por ello, la liquidación se realiza, teniendo en cuenta el ingreso promedio y la fecha del accidente que ocurrió el 24 de febrero de 2013, hasta el 03 de febrero de 2015, en donde se hizo el último pago de la indemnización por concepto de pérdida total del vehículo. Así las cosas, se hace el reconocimiento por la suma de $68.928.631, por este concepto.
Daño moral: $0. No es posible realizar ningún tipo de reconocimiento en razón a que, en el asunto en referencia, frente a los demandantes únicamente se ocasionaron daños al vehículo de placas TMP045. Además de que, no existen elementos de juicios que logren demostrar este tipo de perjuicios. 
Daño a la vida en relación: $0. No es posible realizar ningún tipo de reconocimiento en razón a que, en el asunto en referencia, frente a los demandantes únicamente se ocasionaron daños al vehículo de placas TMP045. Además de que, no existen elementos de juicios que logren demostrar este tipo de perjuicios. 
Daño a bienes jurídicos constitucionalmente protegidos o tutelados: $0. No es posible realizar ningún tipo de reconocimiento en razón a que, en el asunto en referencia, frente a los demandantes únicamente se ocasionaron daños al vehículo de placas TMP045. Además de que, no existen elementos de juicios que logren demostrar este tipo de perjuicios.
Disminución del valor a indemnizar por concurrencia de culpas y por la responsabilidad atribuible al vehículo de placas TFO 879: $23.975.176.
-Frente a la concurrencia de culpas, debe decirse que, si bien inicialmente se reconoce un valor de $71.925.528 por concepto de lucro cesante, debe tenerse en cuenta que al vehículo de placas TMP-045 propiedad de la parte demandante también le fue atribuida una hipótesis del accidente de tránsito, situación que conforme al artículo 2357 del Código Civil incide en la reducción de la indemnización que se deba reconocer al accionante. De esta forma, si bien en el proceso están vinculados los propietarios y/o locatario de los tres vehículos involucrados en el accidente, el cálculo de la disminución de la concurrencia de culpas solo se realiza respecto del demandante y del asegurado, pues la norma antes referida no contempla la reducción frente al tercero, es decir en este caso el vehículo de placas TFO 789, además, pues no existe una prueba que permita pensar que la conducta de la parte demandante incidió menos o más que la conducta del demandado en la ocurrencia del accidente. 
-Por otra parte, se considera que el IPAT también endilgó responsabilidad al vehículo de placas TFO 789 amparado por Seguros Generales Suramericana S.A. En este sentido, al no contar con elementos que den cuenta de una mayor o menor incidencia en el accidente respecto de los otros dos vehículos involucrados, deberá soportar la misma carga indemnizatoria que las demás partes del proceso. Así, se concluye que cada uno de los vehículos involucrados en el proceso deberá soportar el mismo valor de la indemnización, esto es $23.975.176.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</si>
</sst>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Gustavo Andrés Fernandez Calderón" id="{A08B61CF-CAF8-435C-B18C-776F7A1C7B5C}" userId="S::fe.gustavo@javeriana.edu.co::8f982b5e-0d8d-475d-a58f-a8082de2120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5-07-28T21:23:08.40" personId="{A08B61CF-CAF8-435C-B18C-776F7A1C7B5C}" id="{03AAFA0C-E3BC-4246-A7A4-B387B4E4F290}">
    <text>Daniel: Se que Darlyn te pidió no mas poner la calidad de cada uno pero creo que también toca poner las fechas de nacimiento. Porfa ayúdame.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5" sqref="B5:C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0" t="s">
        <v>0</v>
      </c>
      <c r="B1" s="50"/>
      <c r="C1" s="50"/>
    </row>
    <row r="2" spans="1:3" x14ac:dyDescent="0.25">
      <c r="A2" s="5" t="s">
        <v>161</v>
      </c>
      <c r="B2" s="57" t="s">
        <v>199</v>
      </c>
      <c r="C2" s="58"/>
    </row>
    <row r="3" spans="1:3" x14ac:dyDescent="0.25">
      <c r="A3" s="5" t="s">
        <v>126</v>
      </c>
      <c r="B3" s="53" t="s">
        <v>200</v>
      </c>
      <c r="C3" s="54"/>
    </row>
    <row r="4" spans="1:3" x14ac:dyDescent="0.25">
      <c r="A4" s="5" t="s">
        <v>140</v>
      </c>
      <c r="B4" s="59" t="s">
        <v>201</v>
      </c>
      <c r="C4" s="54"/>
    </row>
    <row r="5" spans="1:3" ht="31.5" customHeight="1" x14ac:dyDescent="0.25">
      <c r="A5" s="5" t="s">
        <v>141</v>
      </c>
      <c r="B5" s="59" t="s">
        <v>202</v>
      </c>
      <c r="C5" s="54"/>
    </row>
    <row r="6" spans="1:3" x14ac:dyDescent="0.25">
      <c r="A6" s="5" t="s">
        <v>142</v>
      </c>
      <c r="B6" s="51" t="s">
        <v>104</v>
      </c>
      <c r="C6" s="51"/>
    </row>
    <row r="7" spans="1:3" x14ac:dyDescent="0.25">
      <c r="A7" s="27" t="s">
        <v>143</v>
      </c>
      <c r="B7" s="53" t="s">
        <v>107</v>
      </c>
      <c r="C7" s="54"/>
    </row>
    <row r="8" spans="1:3" ht="23.1" customHeight="1" x14ac:dyDescent="0.25">
      <c r="A8" s="28" t="s">
        <v>144</v>
      </c>
      <c r="B8" s="51" t="s">
        <v>203</v>
      </c>
      <c r="C8" s="51"/>
    </row>
    <row r="9" spans="1:3" x14ac:dyDescent="0.25">
      <c r="A9" s="28" t="s">
        <v>145</v>
      </c>
      <c r="B9" s="51" t="s">
        <v>203</v>
      </c>
      <c r="C9" s="51"/>
    </row>
    <row r="10" spans="1:3" x14ac:dyDescent="0.25">
      <c r="A10" s="28" t="s">
        <v>146</v>
      </c>
      <c r="B10" s="52" t="s">
        <v>203</v>
      </c>
      <c r="C10" s="52"/>
    </row>
    <row r="11" spans="1:3" ht="30" customHeight="1" x14ac:dyDescent="0.25">
      <c r="A11" s="29" t="s">
        <v>147</v>
      </c>
      <c r="B11" s="52" t="s">
        <v>203</v>
      </c>
      <c r="C11" s="52"/>
    </row>
    <row r="12" spans="1:3" ht="30" customHeight="1" x14ac:dyDescent="0.25">
      <c r="A12" s="5" t="s">
        <v>148</v>
      </c>
      <c r="B12" s="66" t="s">
        <v>203</v>
      </c>
      <c r="C12" s="52"/>
    </row>
    <row r="13" spans="1:3" x14ac:dyDescent="0.25">
      <c r="A13" s="5" t="s">
        <v>149</v>
      </c>
      <c r="B13" s="51" t="s">
        <v>203</v>
      </c>
      <c r="C13" s="51"/>
    </row>
    <row r="14" spans="1:3" x14ac:dyDescent="0.25">
      <c r="A14" s="5" t="s">
        <v>150</v>
      </c>
      <c r="B14" s="61" t="s">
        <v>203</v>
      </c>
      <c r="C14" s="51"/>
    </row>
    <row r="15" spans="1:3" x14ac:dyDescent="0.25">
      <c r="A15" s="5" t="s">
        <v>151</v>
      </c>
      <c r="B15" s="51" t="s">
        <v>203</v>
      </c>
      <c r="C15" s="51"/>
    </row>
    <row r="16" spans="1:3" x14ac:dyDescent="0.25">
      <c r="A16" s="5" t="s">
        <v>152</v>
      </c>
      <c r="B16" s="51" t="s">
        <v>203</v>
      </c>
      <c r="C16" s="51"/>
    </row>
    <row r="17" spans="1:3" ht="15" customHeight="1" x14ac:dyDescent="0.25">
      <c r="A17" s="5" t="s">
        <v>153</v>
      </c>
      <c r="B17" s="52" t="s">
        <v>85</v>
      </c>
      <c r="C17" s="52"/>
    </row>
    <row r="18" spans="1:3" x14ac:dyDescent="0.25">
      <c r="A18" s="5" t="s">
        <v>154</v>
      </c>
      <c r="B18" s="52" t="s">
        <v>203</v>
      </c>
      <c r="C18" s="52"/>
    </row>
    <row r="19" spans="1:3" ht="18.75" customHeight="1" x14ac:dyDescent="0.25">
      <c r="A19" s="5" t="s">
        <v>155</v>
      </c>
      <c r="B19" s="55" t="s">
        <v>203</v>
      </c>
      <c r="C19" s="56"/>
    </row>
    <row r="20" spans="1:3" x14ac:dyDescent="0.25">
      <c r="A20" s="5" t="s">
        <v>156</v>
      </c>
      <c r="B20" s="51" t="s">
        <v>216</v>
      </c>
      <c r="C20" s="51"/>
    </row>
    <row r="21" spans="1:3" ht="17.25" customHeight="1" x14ac:dyDescent="0.25">
      <c r="A21" s="5" t="s">
        <v>157</v>
      </c>
      <c r="B21" s="52" t="s">
        <v>95</v>
      </c>
      <c r="C21" s="52"/>
    </row>
    <row r="22" spans="1:3" x14ac:dyDescent="0.25">
      <c r="A22" s="28" t="s">
        <v>158</v>
      </c>
      <c r="B22" s="64" t="s">
        <v>215</v>
      </c>
      <c r="C22" s="64"/>
    </row>
    <row r="23" spans="1:3" x14ac:dyDescent="0.25">
      <c r="A23" s="28" t="s">
        <v>159</v>
      </c>
      <c r="B23" s="65" t="s">
        <v>204</v>
      </c>
      <c r="C23" s="64"/>
    </row>
    <row r="24" spans="1:3" x14ac:dyDescent="0.25">
      <c r="A24" s="28" t="s">
        <v>160</v>
      </c>
      <c r="B24" s="65" t="s">
        <v>205</v>
      </c>
      <c r="C24" s="64"/>
    </row>
    <row r="25" spans="1:3" x14ac:dyDescent="0.25">
      <c r="A25" s="60" t="s">
        <v>120</v>
      </c>
      <c r="B25" s="64" t="s">
        <v>210</v>
      </c>
      <c r="C25" s="49"/>
    </row>
    <row r="26" spans="1:3" x14ac:dyDescent="0.25">
      <c r="A26" s="60"/>
      <c r="B26" s="49"/>
      <c r="C26" s="49"/>
    </row>
    <row r="27" spans="1:3" ht="100.5" customHeight="1" x14ac:dyDescent="0.25">
      <c r="A27" s="60"/>
      <c r="B27" s="49"/>
      <c r="C27" s="49"/>
    </row>
    <row r="28" spans="1:3" x14ac:dyDescent="0.25">
      <c r="A28" s="28" t="s">
        <v>162</v>
      </c>
      <c r="B28" s="49" t="s">
        <v>206</v>
      </c>
      <c r="C28" s="49"/>
    </row>
    <row r="29" spans="1:3" x14ac:dyDescent="0.25">
      <c r="A29" s="28" t="s">
        <v>163</v>
      </c>
      <c r="B29" s="49" t="s">
        <v>207</v>
      </c>
      <c r="C29" s="49"/>
    </row>
    <row r="30" spans="1:3" x14ac:dyDescent="0.25">
      <c r="A30" s="28" t="s">
        <v>164</v>
      </c>
      <c r="B30" s="49" t="s">
        <v>208</v>
      </c>
      <c r="C30" s="49"/>
    </row>
    <row r="31" spans="1:3" x14ac:dyDescent="0.25">
      <c r="A31" s="28" t="s">
        <v>165</v>
      </c>
      <c r="B31" s="49" t="s">
        <v>209</v>
      </c>
      <c r="C31" s="49"/>
    </row>
    <row r="32" spans="1:3" x14ac:dyDescent="0.25">
      <c r="A32" s="28" t="s">
        <v>166</v>
      </c>
      <c r="B32" s="62">
        <v>43802</v>
      </c>
      <c r="C32" s="63"/>
    </row>
    <row r="33" spans="1:3" x14ac:dyDescent="0.25">
      <c r="A33" s="5" t="s">
        <v>167</v>
      </c>
      <c r="B33" s="61">
        <v>43810</v>
      </c>
      <c r="C33" s="61"/>
    </row>
    <row r="34" spans="1:3" ht="45" x14ac:dyDescent="0.25">
      <c r="A34" s="5" t="s">
        <v>168</v>
      </c>
      <c r="B34" s="61">
        <v>43861</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6" t="s">
        <v>10</v>
      </c>
      <c r="B1" s="86"/>
      <c r="C1" s="86"/>
    </row>
    <row r="2" spans="1:3" ht="15.75" customHeight="1" x14ac:dyDescent="0.25">
      <c r="A2" s="20" t="s">
        <v>11</v>
      </c>
      <c r="B2" s="87" t="s">
        <v>211</v>
      </c>
      <c r="C2" s="88"/>
    </row>
    <row r="3" spans="1:3" s="2" customFormat="1" x14ac:dyDescent="0.25">
      <c r="A3" s="5" t="s">
        <v>1</v>
      </c>
      <c r="B3" s="51" t="str">
        <f>'AUTOS  NOTA 322'!B2:C2</f>
        <v>19001310300620190014100</v>
      </c>
      <c r="C3" s="51"/>
    </row>
    <row r="4" spans="1:3" s="2" customFormat="1" x14ac:dyDescent="0.25">
      <c r="A4" s="5" t="s">
        <v>2</v>
      </c>
      <c r="B4" s="51" t="str">
        <f>'AUTOS  NOTA 322'!B3:C3</f>
        <v>06 CIVIL DEL CIRCUITO DE POPAYAN</v>
      </c>
      <c r="C4" s="51"/>
    </row>
    <row r="5" spans="1:3" s="2" customFormat="1" x14ac:dyDescent="0.25">
      <c r="A5" s="5" t="s">
        <v>3</v>
      </c>
      <c r="B5" s="51" t="str">
        <f>'AUTOS  NOTA 322'!B4:C4</f>
        <v>ALLIANZ SEGUROS S.A.(aseguradora) 
CASS Y CONSTRUCTORES COMPAÑIA SAS (tomador del seguro) 
MARIA FANY ARCINIEGAS ROCERO (propietaria del vehículo de placas TFO 879)
HÉCTOR EFRÉN ARCINIEGAS ROSERO (propietario del vehículo de placas (TFO 879)
SEGUROR GENERALES SURAMERICANA S.A.</v>
      </c>
      <c r="C5" s="51"/>
    </row>
    <row r="6" spans="1:3" s="2" customFormat="1" x14ac:dyDescent="0.25">
      <c r="A6" s="5" t="s">
        <v>4</v>
      </c>
      <c r="B6" s="51" t="str">
        <f>'AUTOS  NOTA 322'!B5:C5</f>
        <v>JENNIFER JOHANA LOPEZ OSORIO(victima directa) 
NESTOR LOPEZ OSORIO(padre de la victima) 
MARIA DEL CARMEN RODRIGUEZ VELASCO(madre de la victima) 
MARIA JOSE LOPEZ RODRIGUEZ(hermana de la victima)</v>
      </c>
      <c r="C6" s="51"/>
    </row>
    <row r="7" spans="1:3" s="2" customFormat="1" x14ac:dyDescent="0.25">
      <c r="A7" s="5" t="s">
        <v>5</v>
      </c>
      <c r="B7" s="51" t="str">
        <f>'AUTOS  NOTA 322'!B6:C6</f>
        <v>DEMANDA DIRECTA</v>
      </c>
      <c r="C7" s="51"/>
    </row>
    <row r="8" spans="1:3" s="2" customFormat="1" x14ac:dyDescent="0.25">
      <c r="A8" s="31" t="s">
        <v>101</v>
      </c>
      <c r="B8" s="51" t="str">
        <f>'AUTOS  NOTA 322'!B7:C8</f>
        <v>NA</v>
      </c>
      <c r="C8" s="51"/>
    </row>
    <row r="9" spans="1:3" x14ac:dyDescent="0.25">
      <c r="A9" s="20" t="s">
        <v>12</v>
      </c>
      <c r="B9" s="51"/>
      <c r="C9" s="51"/>
    </row>
    <row r="10" spans="1:3" x14ac:dyDescent="0.25">
      <c r="A10" s="20" t="s">
        <v>9</v>
      </c>
      <c r="B10" s="51" t="s">
        <v>107</v>
      </c>
      <c r="C10" s="51"/>
    </row>
    <row r="11" spans="1:3" x14ac:dyDescent="0.25">
      <c r="A11" s="20" t="s">
        <v>13</v>
      </c>
      <c r="B11" s="69">
        <v>1500000000</v>
      </c>
      <c r="C11" s="70"/>
    </row>
    <row r="12" spans="1:3" x14ac:dyDescent="0.25">
      <c r="A12" s="20" t="s">
        <v>115</v>
      </c>
      <c r="B12" s="69">
        <v>1100000</v>
      </c>
      <c r="C12" s="70"/>
    </row>
    <row r="13" spans="1:3" x14ac:dyDescent="0.25">
      <c r="A13" s="20" t="s">
        <v>14</v>
      </c>
      <c r="B13" s="53" t="s">
        <v>76</v>
      </c>
      <c r="C13" s="54"/>
    </row>
    <row r="14" spans="1:3" x14ac:dyDescent="0.25">
      <c r="A14" s="20" t="s">
        <v>15</v>
      </c>
      <c r="B14" s="52" t="s">
        <v>212</v>
      </c>
      <c r="C14" s="51"/>
    </row>
    <row r="15" spans="1:3" x14ac:dyDescent="0.25">
      <c r="A15" s="20" t="s">
        <v>16</v>
      </c>
      <c r="B15" s="51" t="s">
        <v>17</v>
      </c>
      <c r="C15" s="51"/>
    </row>
    <row r="16" spans="1:3" x14ac:dyDescent="0.25">
      <c r="A16" s="20" t="s">
        <v>18</v>
      </c>
      <c r="B16" s="51"/>
      <c r="C16" s="51"/>
    </row>
    <row r="17" spans="1:3" x14ac:dyDescent="0.25">
      <c r="A17" s="73" t="s">
        <v>19</v>
      </c>
      <c r="B17" s="51"/>
      <c r="C17" s="51"/>
    </row>
    <row r="18" spans="1:3" x14ac:dyDescent="0.25">
      <c r="A18" s="74"/>
      <c r="B18" s="10" t="s">
        <v>21</v>
      </c>
      <c r="C18" s="10" t="s">
        <v>22</v>
      </c>
    </row>
    <row r="19" spans="1:3" x14ac:dyDescent="0.25">
      <c r="A19" s="74"/>
      <c r="B19" s="6" t="s">
        <v>118</v>
      </c>
      <c r="C19" s="6"/>
    </row>
    <row r="20" spans="1:3" x14ac:dyDescent="0.25">
      <c r="A20" s="74"/>
      <c r="B20" s="6"/>
      <c r="C20" s="6"/>
    </row>
    <row r="21" spans="1:3" x14ac:dyDescent="0.25">
      <c r="A21" s="75"/>
      <c r="B21" s="6"/>
      <c r="C21" s="6"/>
    </row>
    <row r="22" spans="1:3" x14ac:dyDescent="0.25">
      <c r="A22" s="20" t="s">
        <v>23</v>
      </c>
      <c r="B22" s="51"/>
      <c r="C22" s="51"/>
    </row>
    <row r="23" spans="1:3" x14ac:dyDescent="0.25">
      <c r="A23" s="20" t="s">
        <v>24</v>
      </c>
      <c r="B23" s="76"/>
      <c r="C23" s="77"/>
    </row>
    <row r="24" spans="1:3" x14ac:dyDescent="0.25">
      <c r="A24" s="20" t="s">
        <v>25</v>
      </c>
      <c r="B24" s="51"/>
      <c r="C24" s="51"/>
    </row>
    <row r="25" spans="1:3" x14ac:dyDescent="0.25">
      <c r="A25" s="20" t="s">
        <v>26</v>
      </c>
      <c r="B25" s="51"/>
      <c r="C25" s="51"/>
    </row>
    <row r="26" spans="1:3" x14ac:dyDescent="0.25">
      <c r="A26" s="20" t="s">
        <v>28</v>
      </c>
      <c r="B26" s="51"/>
      <c r="C26" s="51"/>
    </row>
    <row r="27" spans="1:3" x14ac:dyDescent="0.25">
      <c r="A27" s="19" t="s">
        <v>29</v>
      </c>
      <c r="B27" s="51"/>
      <c r="C27" s="51"/>
    </row>
    <row r="28" spans="1:3" x14ac:dyDescent="0.25">
      <c r="A28" s="78" t="s">
        <v>30</v>
      </c>
      <c r="B28" s="78"/>
      <c r="C28" s="78"/>
    </row>
    <row r="29" spans="1:3" x14ac:dyDescent="0.25">
      <c r="A29" s="71" t="s">
        <v>31</v>
      </c>
      <c r="B29" s="72"/>
      <c r="C29" s="11"/>
    </row>
    <row r="30" spans="1:3" x14ac:dyDescent="0.25">
      <c r="A30" s="71" t="s">
        <v>32</v>
      </c>
      <c r="B30" s="72"/>
      <c r="C30" s="11"/>
    </row>
    <row r="31" spans="1:3" x14ac:dyDescent="0.25">
      <c r="A31" s="71" t="s">
        <v>33</v>
      </c>
      <c r="B31" s="72"/>
      <c r="C31" s="12"/>
    </row>
    <row r="32" spans="1:3" x14ac:dyDescent="0.25">
      <c r="A32" s="71" t="s">
        <v>34</v>
      </c>
      <c r="B32" s="72"/>
      <c r="C32" s="11"/>
    </row>
    <row r="33" spans="1:3" x14ac:dyDescent="0.25">
      <c r="A33" s="71" t="s">
        <v>35</v>
      </c>
      <c r="B33" s="72"/>
      <c r="C33" s="11"/>
    </row>
    <row r="34" spans="1:3" x14ac:dyDescent="0.25">
      <c r="A34" s="71" t="s">
        <v>36</v>
      </c>
      <c r="B34" s="72"/>
      <c r="C34" s="13"/>
    </row>
    <row r="35" spans="1:3" x14ac:dyDescent="0.25">
      <c r="A35" s="67" t="s">
        <v>37</v>
      </c>
      <c r="B35" s="68"/>
      <c r="C35" s="14"/>
    </row>
    <row r="36" spans="1:3" x14ac:dyDescent="0.25">
      <c r="A36" s="67" t="s">
        <v>38</v>
      </c>
      <c r="B36" s="68"/>
      <c r="C36" s="15"/>
    </row>
    <row r="37" spans="1:3" x14ac:dyDescent="0.25">
      <c r="A37" s="79" t="s">
        <v>39</v>
      </c>
      <c r="B37" s="80"/>
      <c r="C37" s="15"/>
    </row>
    <row r="38" spans="1:3" x14ac:dyDescent="0.25">
      <c r="A38" s="81"/>
      <c r="B38" s="82"/>
      <c r="C38" s="15"/>
    </row>
    <row r="39" spans="1:3" x14ac:dyDescent="0.25">
      <c r="A39" s="83"/>
      <c r="B39" s="84"/>
      <c r="C39" s="15"/>
    </row>
    <row r="40" spans="1:3" x14ac:dyDescent="0.25">
      <c r="A40" s="85" t="s">
        <v>40</v>
      </c>
      <c r="B40" s="85"/>
      <c r="C40" s="85"/>
    </row>
    <row r="41" spans="1:3" x14ac:dyDescent="0.25">
      <c r="A41" s="17" t="s">
        <v>41</v>
      </c>
      <c r="B41" s="18"/>
      <c r="C41" s="15"/>
    </row>
    <row r="42" spans="1:3" x14ac:dyDescent="0.25">
      <c r="A42" s="67" t="s">
        <v>42</v>
      </c>
      <c r="B42" s="68"/>
      <c r="C42" s="15"/>
    </row>
    <row r="43" spans="1:3" x14ac:dyDescent="0.25">
      <c r="A43" s="67" t="s">
        <v>43</v>
      </c>
      <c r="B43" s="68"/>
      <c r="C43" s="15"/>
    </row>
    <row r="44" spans="1:3" x14ac:dyDescent="0.25">
      <c r="A44" s="17" t="s">
        <v>44</v>
      </c>
      <c r="B44" s="18"/>
      <c r="C44" s="15"/>
    </row>
    <row r="45" spans="1:3" x14ac:dyDescent="0.25">
      <c r="A45" s="17" t="s">
        <v>45</v>
      </c>
      <c r="B45" s="18"/>
      <c r="C45" s="15"/>
    </row>
    <row r="46" spans="1:3" x14ac:dyDescent="0.25">
      <c r="A46" s="67" t="s">
        <v>46</v>
      </c>
      <c r="B46" s="68"/>
      <c r="C46" s="15"/>
    </row>
    <row r="47" spans="1:3" x14ac:dyDescent="0.25">
      <c r="A47" s="17" t="s">
        <v>47</v>
      </c>
      <c r="B47" s="16"/>
      <c r="C47" s="15"/>
    </row>
    <row r="48" spans="1:3" x14ac:dyDescent="0.25">
      <c r="A48" s="67" t="s">
        <v>48</v>
      </c>
      <c r="B48" s="68"/>
      <c r="C48" s="15"/>
    </row>
    <row r="49" spans="1:3" x14ac:dyDescent="0.25">
      <c r="A49" s="67" t="s">
        <v>49</v>
      </c>
      <c r="B49" s="68"/>
      <c r="C49" s="15"/>
    </row>
    <row r="50" spans="1:3" x14ac:dyDescent="0.25">
      <c r="A50" s="67" t="s">
        <v>39</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60"/>
  <sheetViews>
    <sheetView tabSelected="1" topLeftCell="A42" zoomScale="80" zoomScaleNormal="80" workbookViewId="0">
      <selection activeCell="B44" sqref="B44:C44"/>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86" t="s">
        <v>50</v>
      </c>
      <c r="B1" s="86"/>
      <c r="C1" s="86"/>
    </row>
    <row r="2" spans="1:9" ht="15" customHeight="1" x14ac:dyDescent="0.25">
      <c r="A2" s="35" t="s">
        <v>11</v>
      </c>
      <c r="B2" s="92" t="str">
        <f>'AUTOS NOTA 321'!B2:C2</f>
        <v>17058198APL</v>
      </c>
      <c r="C2" s="93"/>
    </row>
    <row r="3" spans="1:9" x14ac:dyDescent="0.25">
      <c r="A3" s="36" t="s">
        <v>1</v>
      </c>
      <c r="B3" s="110" t="str">
        <f>'AUTOS  NOTA 322'!B2:C2</f>
        <v>19001310300620190014100</v>
      </c>
      <c r="C3" s="110"/>
    </row>
    <row r="4" spans="1:9" x14ac:dyDescent="0.25">
      <c r="A4" s="36" t="s">
        <v>2</v>
      </c>
      <c r="B4" s="110" t="str">
        <f>'AUTOS  NOTA 322'!B3:C3</f>
        <v>06 CIVIL DEL CIRCUITO DE POPAYAN</v>
      </c>
      <c r="C4" s="110"/>
    </row>
    <row r="5" spans="1:9" x14ac:dyDescent="0.25">
      <c r="A5" s="36" t="s">
        <v>3</v>
      </c>
      <c r="B5" s="110" t="str">
        <f>'AUTOS  NOTA 322'!B4:C4</f>
        <v>ALLIANZ SEGUROS S.A.(aseguradora) 
CASS Y CONSTRUCTORES COMPAÑIA SAS (tomador del seguro) 
MARIA FANY ARCINIEGAS ROCERO (propietaria del vehículo de placas TFO 879)
HÉCTOR EFRÉN ARCINIEGAS ROSERO (propietario del vehículo de placas (TFO 879)
SEGUROR GENERALES SURAMERICANA S.A.</v>
      </c>
      <c r="C5" s="110"/>
    </row>
    <row r="6" spans="1:9" ht="15" customHeight="1" x14ac:dyDescent="0.25">
      <c r="A6" s="36" t="s">
        <v>4</v>
      </c>
      <c r="B6" s="110" t="str">
        <f>'AUTOS  NOTA 322'!B5:C5</f>
        <v>JENNIFER JOHANA LOPEZ OSORIO(victima directa) 
NESTOR LOPEZ OSORIO(padre de la victima) 
MARIA DEL CARMEN RODRIGUEZ VELASCO(madre de la victima) 
MARIA JOSE LOPEZ RODRIGUEZ(hermana de la victima)</v>
      </c>
      <c r="C6" s="110"/>
    </row>
    <row r="7" spans="1:9" x14ac:dyDescent="0.25">
      <c r="A7" s="36" t="s">
        <v>5</v>
      </c>
      <c r="B7" s="110" t="str">
        <f>'AUTOS  NOTA 322'!B6:C6</f>
        <v>DEMANDA DIRECTA</v>
      </c>
      <c r="C7" s="110"/>
    </row>
    <row r="8" spans="1:9" x14ac:dyDescent="0.25">
      <c r="A8" s="38" t="s">
        <v>101</v>
      </c>
      <c r="B8" s="110" t="str">
        <f>'AUTOS  NOTA 322'!B7:C8</f>
        <v>NA</v>
      </c>
      <c r="C8" s="110"/>
    </row>
    <row r="9" spans="1:9" x14ac:dyDescent="0.25">
      <c r="A9" s="36" t="s">
        <v>51</v>
      </c>
      <c r="B9" s="108">
        <f>SUM(C11,C12,C14,C15,C17)</f>
        <v>1007100000</v>
      </c>
      <c r="C9" s="109"/>
    </row>
    <row r="10" spans="1:9" x14ac:dyDescent="0.25">
      <c r="A10" s="111" t="s">
        <v>52</v>
      </c>
      <c r="B10" s="97" t="s">
        <v>53</v>
      </c>
      <c r="C10" s="98"/>
    </row>
    <row r="11" spans="1:9" x14ac:dyDescent="0.25">
      <c r="A11" s="111"/>
      <c r="B11" s="37" t="s">
        <v>54</v>
      </c>
      <c r="C11" s="32">
        <v>166600000</v>
      </c>
    </row>
    <row r="12" spans="1:9" x14ac:dyDescent="0.25">
      <c r="A12" s="111"/>
      <c r="B12" s="37" t="s">
        <v>55</v>
      </c>
      <c r="C12" s="32">
        <v>10500000</v>
      </c>
    </row>
    <row r="13" spans="1:9" x14ac:dyDescent="0.25">
      <c r="A13" s="111"/>
      <c r="B13" s="97"/>
      <c r="C13" s="98"/>
    </row>
    <row r="14" spans="1:9" x14ac:dyDescent="0.25">
      <c r="A14" s="111"/>
      <c r="B14" s="37" t="s">
        <v>98</v>
      </c>
      <c r="C14" s="40">
        <v>290000000</v>
      </c>
    </row>
    <row r="15" spans="1:9" x14ac:dyDescent="0.25">
      <c r="A15" s="111"/>
      <c r="B15" s="37" t="s">
        <v>99</v>
      </c>
      <c r="C15" s="40">
        <v>540000000</v>
      </c>
      <c r="E15" t="s">
        <v>57</v>
      </c>
      <c r="F15" s="22">
        <v>0.7</v>
      </c>
    </row>
    <row r="16" spans="1:9" x14ac:dyDescent="0.25">
      <c r="A16" s="111"/>
      <c r="B16" s="97" t="s">
        <v>58</v>
      </c>
      <c r="C16" s="98"/>
      <c r="E16" t="s">
        <v>59</v>
      </c>
      <c r="F16" s="23">
        <v>0.3</v>
      </c>
      <c r="I16" s="25"/>
    </row>
    <row r="17" spans="1:9" x14ac:dyDescent="0.25">
      <c r="A17" s="111"/>
      <c r="B17" s="37"/>
      <c r="C17" s="41"/>
      <c r="F17" s="26"/>
      <c r="I17" s="25"/>
    </row>
    <row r="18" spans="1:9" ht="23.25" customHeight="1" x14ac:dyDescent="0.25">
      <c r="A18" s="39" t="s">
        <v>60</v>
      </c>
      <c r="B18" s="92" t="s">
        <v>57</v>
      </c>
      <c r="C18" s="93"/>
    </row>
    <row r="19" spans="1:9" ht="30" x14ac:dyDescent="0.25">
      <c r="A19" s="36" t="s">
        <v>62</v>
      </c>
      <c r="B19" s="99" t="s">
        <v>217</v>
      </c>
      <c r="C19" s="100"/>
    </row>
    <row r="20" spans="1:9" ht="15" customHeight="1" x14ac:dyDescent="0.25">
      <c r="A20" s="21" t="s">
        <v>63</v>
      </c>
      <c r="B20" s="94">
        <f>((C22+C23+C25+C26+C30+C28+C32+C34+C29+C33)-C37-C38)*C36*C39</f>
        <v>23975175.76024824</v>
      </c>
      <c r="C20" s="94"/>
    </row>
    <row r="21" spans="1:9" x14ac:dyDescent="0.25">
      <c r="A21" s="7" t="s">
        <v>64</v>
      </c>
      <c r="B21" s="101" t="s">
        <v>53</v>
      </c>
      <c r="C21" s="102"/>
    </row>
    <row r="22" spans="1:9" x14ac:dyDescent="0.25">
      <c r="A22" s="104"/>
      <c r="B22" s="37" t="s">
        <v>54</v>
      </c>
      <c r="C22" s="32">
        <v>71925528</v>
      </c>
    </row>
    <row r="23" spans="1:9" x14ac:dyDescent="0.25">
      <c r="A23" s="105"/>
      <c r="B23" s="37" t="s">
        <v>55</v>
      </c>
      <c r="C23" s="32">
        <v>0</v>
      </c>
    </row>
    <row r="24" spans="1:9" x14ac:dyDescent="0.25">
      <c r="A24" s="105"/>
      <c r="B24" s="97" t="s">
        <v>56</v>
      </c>
      <c r="C24" s="98"/>
    </row>
    <row r="25" spans="1:9" x14ac:dyDescent="0.25">
      <c r="A25" s="105"/>
      <c r="B25" s="37" t="s">
        <v>98</v>
      </c>
      <c r="C25" s="32">
        <v>0</v>
      </c>
    </row>
    <row r="26" spans="1:9" ht="29.1" customHeight="1" x14ac:dyDescent="0.25">
      <c r="A26" s="105"/>
      <c r="B26" s="37" t="s">
        <v>100</v>
      </c>
      <c r="C26" s="32">
        <v>0</v>
      </c>
    </row>
    <row r="27" spans="1:9" x14ac:dyDescent="0.25">
      <c r="A27" s="105"/>
      <c r="B27" s="97" t="s">
        <v>121</v>
      </c>
      <c r="C27" s="98"/>
    </row>
    <row r="28" spans="1:9" x14ac:dyDescent="0.25">
      <c r="A28" s="105"/>
      <c r="B28" s="37" t="s">
        <v>130</v>
      </c>
      <c r="C28" s="32">
        <v>0</v>
      </c>
    </row>
    <row r="29" spans="1:9" x14ac:dyDescent="0.25">
      <c r="A29" s="105"/>
      <c r="B29" s="37" t="s">
        <v>54</v>
      </c>
      <c r="C29" s="32"/>
    </row>
    <row r="30" spans="1:9" x14ac:dyDescent="0.25">
      <c r="A30" s="105"/>
      <c r="B30" s="37" t="s">
        <v>55</v>
      </c>
      <c r="C30" s="32">
        <v>0</v>
      </c>
    </row>
    <row r="31" spans="1:9" x14ac:dyDescent="0.25">
      <c r="A31" s="105"/>
      <c r="B31" s="97" t="s">
        <v>122</v>
      </c>
      <c r="C31" s="98"/>
    </row>
    <row r="32" spans="1:9" x14ac:dyDescent="0.25">
      <c r="A32" s="105"/>
      <c r="B32" s="37"/>
      <c r="C32" s="32"/>
    </row>
    <row r="33" spans="1:3" x14ac:dyDescent="0.25">
      <c r="A33" s="105"/>
      <c r="B33" s="37" t="s">
        <v>54</v>
      </c>
      <c r="C33" s="32">
        <v>0</v>
      </c>
    </row>
    <row r="34" spans="1:3" x14ac:dyDescent="0.25">
      <c r="A34" s="105"/>
      <c r="B34" s="37" t="s">
        <v>55</v>
      </c>
      <c r="C34" s="32">
        <v>0</v>
      </c>
    </row>
    <row r="35" spans="1:3" x14ac:dyDescent="0.25">
      <c r="A35" s="105"/>
      <c r="B35" s="97" t="s">
        <v>114</v>
      </c>
      <c r="C35" s="98"/>
    </row>
    <row r="36" spans="1:3" x14ac:dyDescent="0.25">
      <c r="A36" s="105"/>
      <c r="B36" s="37" t="s">
        <v>125</v>
      </c>
      <c r="C36" s="33">
        <v>1</v>
      </c>
    </row>
    <row r="37" spans="1:3" x14ac:dyDescent="0.25">
      <c r="A37" s="105"/>
      <c r="B37" s="37" t="s">
        <v>115</v>
      </c>
      <c r="C37" s="34">
        <v>0</v>
      </c>
    </row>
    <row r="38" spans="1:3" x14ac:dyDescent="0.25">
      <c r="A38" s="105"/>
      <c r="B38" s="37" t="s">
        <v>169</v>
      </c>
      <c r="C38" s="34"/>
    </row>
    <row r="39" spans="1:3" x14ac:dyDescent="0.25">
      <c r="A39" s="105"/>
      <c r="B39" s="37" t="s">
        <v>129</v>
      </c>
      <c r="C39" s="33">
        <v>0.33333332999999998</v>
      </c>
    </row>
    <row r="40" spans="1:3" x14ac:dyDescent="0.25">
      <c r="A40" s="24" t="s">
        <v>65</v>
      </c>
      <c r="B40" s="94">
        <f>IFERROR(B20*(VLOOKUP(B18,E15:F17,2,0)),16666)</f>
        <v>16782623.032173768</v>
      </c>
      <c r="C40" s="94"/>
    </row>
    <row r="41" spans="1:3" ht="93" customHeight="1" x14ac:dyDescent="0.25">
      <c r="A41" s="36" t="s">
        <v>123</v>
      </c>
      <c r="B41" s="95" t="s">
        <v>218</v>
      </c>
      <c r="C41" s="96"/>
    </row>
    <row r="42" spans="1:3" ht="211.5" customHeight="1" x14ac:dyDescent="0.25">
      <c r="A42" s="36" t="s">
        <v>66</v>
      </c>
      <c r="B42" s="90" t="s">
        <v>213</v>
      </c>
      <c r="C42" s="91"/>
    </row>
    <row r="43" spans="1:3" ht="26.1" customHeight="1" x14ac:dyDescent="0.25">
      <c r="A43" s="103" t="s">
        <v>195</v>
      </c>
      <c r="B43" s="103"/>
      <c r="C43" s="103"/>
    </row>
    <row r="44" spans="1:3" x14ac:dyDescent="0.25">
      <c r="A44" s="42" t="s">
        <v>131</v>
      </c>
      <c r="B44" s="89"/>
      <c r="C44" s="89"/>
    </row>
    <row r="45" spans="1:3" ht="78.75" customHeight="1" x14ac:dyDescent="0.25">
      <c r="A45" s="42" t="s">
        <v>132</v>
      </c>
      <c r="B45" s="89" t="s">
        <v>214</v>
      </c>
      <c r="C45" s="89"/>
    </row>
    <row r="48" spans="1:3" ht="26.25" x14ac:dyDescent="0.25">
      <c r="A48" s="106" t="s">
        <v>170</v>
      </c>
      <c r="B48" s="106"/>
      <c r="C48" s="106"/>
    </row>
    <row r="49" spans="1:3" x14ac:dyDescent="0.25">
      <c r="A49" s="107" t="s">
        <v>171</v>
      </c>
      <c r="B49" s="107"/>
      <c r="C49" s="107"/>
    </row>
    <row r="50" spans="1:3" x14ac:dyDescent="0.25">
      <c r="A50" s="44" t="s">
        <v>172</v>
      </c>
      <c r="B50" s="44" t="s">
        <v>173</v>
      </c>
      <c r="C50" s="45" t="s">
        <v>174</v>
      </c>
    </row>
    <row r="51" spans="1:3" ht="27" x14ac:dyDescent="0.25">
      <c r="A51" s="46" t="s">
        <v>175</v>
      </c>
      <c r="B51" s="47" t="s">
        <v>27</v>
      </c>
      <c r="C51" s="46" t="s">
        <v>176</v>
      </c>
    </row>
    <row r="52" spans="1:3" ht="40.5" x14ac:dyDescent="0.25">
      <c r="A52" s="46" t="s">
        <v>177</v>
      </c>
      <c r="B52" s="47" t="s">
        <v>27</v>
      </c>
      <c r="C52" s="46" t="s">
        <v>178</v>
      </c>
    </row>
    <row r="53" spans="1:3" ht="27" x14ac:dyDescent="0.25">
      <c r="A53" s="46" t="s">
        <v>179</v>
      </c>
      <c r="B53" s="47" t="s">
        <v>27</v>
      </c>
      <c r="C53" s="46" t="s">
        <v>180</v>
      </c>
    </row>
    <row r="54" spans="1:3" x14ac:dyDescent="0.25">
      <c r="A54" s="46" t="s">
        <v>181</v>
      </c>
      <c r="B54" s="47" t="s">
        <v>27</v>
      </c>
      <c r="C54" s="46" t="s">
        <v>182</v>
      </c>
    </row>
    <row r="55" spans="1:3" x14ac:dyDescent="0.25">
      <c r="A55" s="46" t="s">
        <v>183</v>
      </c>
      <c r="B55" s="47" t="s">
        <v>27</v>
      </c>
      <c r="C55" s="48"/>
    </row>
    <row r="56" spans="1:3" x14ac:dyDescent="0.25">
      <c r="A56" s="46" t="s">
        <v>184</v>
      </c>
      <c r="B56" s="47" t="s">
        <v>27</v>
      </c>
      <c r="C56" s="46" t="s">
        <v>185</v>
      </c>
    </row>
    <row r="57" spans="1:3" ht="27" x14ac:dyDescent="0.25">
      <c r="A57" s="46" t="s">
        <v>186</v>
      </c>
      <c r="B57" s="47" t="s">
        <v>27</v>
      </c>
      <c r="C57" s="46" t="s">
        <v>187</v>
      </c>
    </row>
    <row r="58" spans="1:3" x14ac:dyDescent="0.25">
      <c r="A58" s="46" t="s">
        <v>188</v>
      </c>
      <c r="B58" s="47" t="s">
        <v>27</v>
      </c>
      <c r="C58" s="48" t="s">
        <v>189</v>
      </c>
    </row>
    <row r="59" spans="1:3" ht="27" x14ac:dyDescent="0.25">
      <c r="A59" s="46" t="s">
        <v>190</v>
      </c>
      <c r="B59" s="47" t="s">
        <v>27</v>
      </c>
      <c r="C59" s="48" t="s">
        <v>191</v>
      </c>
    </row>
    <row r="60" spans="1:3" ht="27" x14ac:dyDescent="0.25">
      <c r="A60" s="46" t="s">
        <v>192</v>
      </c>
      <c r="B60" s="47" t="s">
        <v>27</v>
      </c>
      <c r="C60" s="48" t="s">
        <v>193</v>
      </c>
    </row>
  </sheetData>
  <sheetProtection selectLockedCells="1"/>
  <mergeCells count="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 B44:C44</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6" t="s">
        <v>67</v>
      </c>
      <c r="B1" s="86"/>
      <c r="C1" s="86"/>
    </row>
    <row r="2" spans="1:3" x14ac:dyDescent="0.25">
      <c r="A2" s="20" t="s">
        <v>11</v>
      </c>
      <c r="B2" s="76" t="str">
        <f>'AUTOS NOTA 324-478'!B2:C2</f>
        <v>17058198APL</v>
      </c>
      <c r="C2" s="77"/>
    </row>
    <row r="3" spans="1:3" x14ac:dyDescent="0.25">
      <c r="A3" s="5" t="s">
        <v>1</v>
      </c>
      <c r="B3" s="51" t="str">
        <f>'AUTOS  NOTA 322'!B2:C2</f>
        <v>19001310300620190014100</v>
      </c>
      <c r="C3" s="51"/>
    </row>
    <row r="4" spans="1:3" x14ac:dyDescent="0.25">
      <c r="A4" s="5" t="s">
        <v>2</v>
      </c>
      <c r="B4" s="51" t="str">
        <f>'AUTOS  NOTA 322'!B3:C3</f>
        <v>06 CIVIL DEL CIRCUITO DE POPAYAN</v>
      </c>
      <c r="C4" s="51"/>
    </row>
    <row r="5" spans="1:3" x14ac:dyDescent="0.25">
      <c r="A5" s="5" t="s">
        <v>3</v>
      </c>
      <c r="B5" s="51" t="str">
        <f>'AUTOS  NOTA 322'!B4:C4</f>
        <v>ALLIANZ SEGUROS S.A.(aseguradora) 
CASS Y CONSTRUCTORES COMPAÑIA SAS (tomador del seguro) 
MARIA FANY ARCINIEGAS ROCERO (propietaria del vehículo de placas TFO 879)
HÉCTOR EFRÉN ARCINIEGAS ROSERO (propietario del vehículo de placas (TFO 879)
SEGUROR GENERALES SURAMERICANA S.A.</v>
      </c>
      <c r="C5" s="51"/>
    </row>
    <row r="6" spans="1:3" ht="15" customHeight="1" x14ac:dyDescent="0.25">
      <c r="A6" s="5" t="s">
        <v>4</v>
      </c>
      <c r="B6" s="51" t="str">
        <f>'AUTOS  NOTA 322'!B5:C5</f>
        <v>JENNIFER JOHANA LOPEZ OSORIO(victima directa) 
NESTOR LOPEZ OSORIO(padre de la victima) 
MARIA DEL CARMEN RODRIGUEZ VELASCO(madre de la victima) 
MARIA JOSE LOPEZ RODRIGUEZ(hermana de la victima)</v>
      </c>
      <c r="C6" s="51"/>
    </row>
    <row r="7" spans="1:3" ht="15" customHeight="1" x14ac:dyDescent="0.25">
      <c r="A7" s="5" t="s">
        <v>5</v>
      </c>
      <c r="B7" s="51" t="str">
        <f>'AUTOS  NOTA 322'!B6:C6</f>
        <v>DEMANDA DIRECTA</v>
      </c>
      <c r="C7" s="51"/>
    </row>
    <row r="8" spans="1:3" ht="15" customHeight="1" x14ac:dyDescent="0.25">
      <c r="A8" s="31" t="s">
        <v>101</v>
      </c>
      <c r="B8" s="51" t="str">
        <f>'AUTOS  NOTA 322'!B7:C8</f>
        <v>NA</v>
      </c>
      <c r="C8" s="51"/>
    </row>
    <row r="9" spans="1:3" ht="18.95" customHeight="1" x14ac:dyDescent="0.25">
      <c r="A9" s="5" t="s">
        <v>102</v>
      </c>
      <c r="B9" s="51" t="s">
        <v>57</v>
      </c>
      <c r="C9" s="51"/>
    </row>
    <row r="10" spans="1:3" x14ac:dyDescent="0.25">
      <c r="A10" s="7" t="s">
        <v>64</v>
      </c>
      <c r="B10" s="114">
        <f>'AUTOS NOTA 324-478'!B20:C20</f>
        <v>23975175.76024824</v>
      </c>
      <c r="C10" s="114"/>
    </row>
    <row r="11" spans="1:3" x14ac:dyDescent="0.25">
      <c r="A11" s="7" t="s">
        <v>116</v>
      </c>
      <c r="B11" s="115">
        <f>'AUTOS NOTA 324-478'!B40:C40</f>
        <v>16782623.032173768</v>
      </c>
      <c r="C11" s="51"/>
    </row>
    <row r="12" spans="1:3" ht="30" x14ac:dyDescent="0.25">
      <c r="A12" s="7" t="s">
        <v>68</v>
      </c>
      <c r="B12" s="112"/>
      <c r="C12" s="113"/>
    </row>
    <row r="13" spans="1:3" ht="45" x14ac:dyDescent="0.25">
      <c r="A13" s="5" t="s">
        <v>69</v>
      </c>
      <c r="B13" s="51"/>
      <c r="C13" s="51"/>
    </row>
    <row r="14" spans="1:3" ht="45" x14ac:dyDescent="0.25">
      <c r="A14" s="5" t="s">
        <v>70</v>
      </c>
      <c r="B14" s="51"/>
      <c r="C14" s="51"/>
    </row>
    <row r="15" spans="1:3" x14ac:dyDescent="0.25">
      <c r="A15" s="5" t="s">
        <v>71</v>
      </c>
      <c r="B15" s="6"/>
      <c r="C15" s="6"/>
    </row>
    <row r="16" spans="1:3" x14ac:dyDescent="0.25">
      <c r="A16" s="7" t="s">
        <v>72</v>
      </c>
      <c r="B16" s="51"/>
      <c r="C16" s="51"/>
    </row>
    <row r="17" spans="1:3" x14ac:dyDescent="0.25">
      <c r="A17" s="6" t="s">
        <v>73</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9" sqref="B9:C9"/>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6" t="s">
        <v>133</v>
      </c>
      <c r="B1" s="86"/>
      <c r="C1" s="86"/>
    </row>
    <row r="2" spans="1:3" x14ac:dyDescent="0.25">
      <c r="A2" s="43" t="s">
        <v>11</v>
      </c>
      <c r="B2" s="76" t="str">
        <f>'AUTOS NOTA 321'!B2:C2</f>
        <v>17058198APL</v>
      </c>
      <c r="C2" s="77"/>
    </row>
    <row r="3" spans="1:3" x14ac:dyDescent="0.25">
      <c r="A3" s="5" t="s">
        <v>1</v>
      </c>
      <c r="B3" s="51" t="str">
        <f>'AUTOS  NOTA 322'!B2:C2</f>
        <v>19001310300620190014100</v>
      </c>
      <c r="C3" s="51"/>
    </row>
    <row r="4" spans="1:3" x14ac:dyDescent="0.25">
      <c r="A4" s="5" t="s">
        <v>2</v>
      </c>
      <c r="B4" s="51" t="str">
        <f>'AUTOS  NOTA 322'!B3:C3</f>
        <v>06 CIVIL DEL CIRCUITO DE POPAYAN</v>
      </c>
      <c r="C4" s="51"/>
    </row>
    <row r="5" spans="1:3" x14ac:dyDescent="0.25">
      <c r="A5" s="5" t="s">
        <v>3</v>
      </c>
      <c r="B5" s="51" t="str">
        <f>'AUTOS  NOTA 322'!B4:C4</f>
        <v>ALLIANZ SEGUROS S.A.(aseguradora) 
CASS Y CONSTRUCTORES COMPAÑIA SAS (tomador del seguro) 
MARIA FANY ARCINIEGAS ROCERO (propietaria del vehículo de placas TFO 879)
HÉCTOR EFRÉN ARCINIEGAS ROSERO (propietario del vehículo de placas (TFO 879)
SEGUROR GENERALES SURAMERICANA S.A.</v>
      </c>
      <c r="C5" s="51"/>
    </row>
    <row r="6" spans="1:3" x14ac:dyDescent="0.25">
      <c r="A6" s="5" t="s">
        <v>4</v>
      </c>
      <c r="B6" s="51" t="str">
        <f>'AUTOS  NOTA 322'!B5:C5</f>
        <v>JENNIFER JOHANA LOPEZ OSORIO(victima directa) 
NESTOR LOPEZ OSORIO(padre de la victima) 
MARIA DEL CARMEN RODRIGUEZ VELASCO(madre de la victima) 
MARIA JOSE LOPEZ RODRIGUEZ(hermana de la victima)</v>
      </c>
      <c r="C6" s="51"/>
    </row>
    <row r="7" spans="1:3" x14ac:dyDescent="0.25">
      <c r="A7" s="5" t="s">
        <v>5</v>
      </c>
      <c r="B7" s="51" t="str">
        <f>'AUTOS  NOTA 322'!B6:C6</f>
        <v>DEMANDA DIRECTA</v>
      </c>
      <c r="C7" s="51"/>
    </row>
    <row r="8" spans="1:3" x14ac:dyDescent="0.25">
      <c r="A8" s="5" t="s">
        <v>102</v>
      </c>
      <c r="B8" s="51" t="str">
        <f>'AUTOS NOTA 325'!B9:C9</f>
        <v>PROBABLE</v>
      </c>
      <c r="C8" s="51"/>
    </row>
    <row r="9" spans="1:3" x14ac:dyDescent="0.25">
      <c r="A9" s="7" t="s">
        <v>64</v>
      </c>
      <c r="B9" s="114">
        <f>'AUTOS NOTA 324-478'!B20:C20</f>
        <v>23975175.76024824</v>
      </c>
      <c r="C9" s="114"/>
    </row>
    <row r="10" spans="1:3" x14ac:dyDescent="0.25">
      <c r="A10" s="5" t="s">
        <v>134</v>
      </c>
      <c r="B10" s="117">
        <v>0</v>
      </c>
      <c r="C10" s="117"/>
    </row>
    <row r="11" spans="1:3" x14ac:dyDescent="0.25">
      <c r="A11" s="5" t="s">
        <v>194</v>
      </c>
      <c r="B11" s="51"/>
      <c r="C11" s="51"/>
    </row>
    <row r="12" spans="1:3" x14ac:dyDescent="0.25">
      <c r="A12" s="5" t="s">
        <v>135</v>
      </c>
      <c r="B12" s="51"/>
      <c r="C12" s="51"/>
    </row>
    <row r="13" spans="1:3" x14ac:dyDescent="0.25">
      <c r="A13" s="5" t="s">
        <v>196</v>
      </c>
      <c r="B13" s="116"/>
      <c r="C13" s="116"/>
    </row>
    <row r="14" spans="1:3" x14ac:dyDescent="0.25">
      <c r="A14" s="5" t="s">
        <v>197</v>
      </c>
      <c r="B14" s="51"/>
      <c r="C14" s="51"/>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Normal="100" workbookViewId="0">
      <selection activeCell="A15" sqref="A15"/>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6" t="s">
        <v>136</v>
      </c>
      <c r="B1" s="86"/>
      <c r="C1" s="86"/>
    </row>
    <row r="2" spans="1:6" x14ac:dyDescent="0.25">
      <c r="A2" s="20" t="s">
        <v>11</v>
      </c>
      <c r="B2" s="76" t="str">
        <f>'AUTOS NOTA 321'!B2:C2</f>
        <v>17058198APL</v>
      </c>
      <c r="C2" s="77"/>
    </row>
    <row r="3" spans="1:6" x14ac:dyDescent="0.25">
      <c r="A3" s="5" t="s">
        <v>1</v>
      </c>
      <c r="B3" s="51" t="str">
        <f>'AUTOS  NOTA 322'!B2:C2</f>
        <v>19001310300620190014100</v>
      </c>
      <c r="C3" s="51"/>
    </row>
    <row r="4" spans="1:6" x14ac:dyDescent="0.25">
      <c r="A4" s="5" t="s">
        <v>2</v>
      </c>
      <c r="B4" s="51" t="str">
        <f>'AUTOS  NOTA 322'!B3:C3</f>
        <v>06 CIVIL DEL CIRCUITO DE POPAYAN</v>
      </c>
      <c r="C4" s="51"/>
    </row>
    <row r="5" spans="1:6" x14ac:dyDescent="0.25">
      <c r="A5" s="5" t="s">
        <v>3</v>
      </c>
      <c r="B5" s="51" t="str">
        <f>'AUTOS  NOTA 322'!B4:C4</f>
        <v>ALLIANZ SEGUROS S.A.(aseguradora) 
CASS Y CONSTRUCTORES COMPAÑIA SAS (tomador del seguro) 
MARIA FANY ARCINIEGAS ROCERO (propietaria del vehículo de placas TFO 879)
HÉCTOR EFRÉN ARCINIEGAS ROSERO (propietario del vehículo de placas (TFO 879)
SEGUROR GENERALES SURAMERICANA S.A.</v>
      </c>
      <c r="C5" s="51"/>
    </row>
    <row r="6" spans="1:6" x14ac:dyDescent="0.25">
      <c r="A6" s="5" t="s">
        <v>4</v>
      </c>
      <c r="B6" s="51" t="str">
        <f>'AUTOS  NOTA 322'!B5:C5</f>
        <v>JENNIFER JOHANA LOPEZ OSORIO(victima directa) 
NESTOR LOPEZ OSORIO(padre de la victima) 
MARIA DEL CARMEN RODRIGUEZ VELASCO(madre de la victima) 
MARIA JOSE LOPEZ RODRIGUEZ(hermana de la victima)</v>
      </c>
      <c r="C6" s="51"/>
    </row>
    <row r="7" spans="1:6" x14ac:dyDescent="0.25">
      <c r="A7" s="5" t="s">
        <v>5</v>
      </c>
      <c r="B7" s="51" t="str">
        <f>'AUTOS  NOTA 322'!B6:C6</f>
        <v>DEMANDA DIRECTA</v>
      </c>
      <c r="C7" s="51"/>
    </row>
    <row r="8" spans="1:6" x14ac:dyDescent="0.25">
      <c r="A8" s="5" t="s">
        <v>137</v>
      </c>
      <c r="B8" s="51" t="str">
        <f>'AUTOS NOTA 325'!B9:C9</f>
        <v>PROBABLE</v>
      </c>
      <c r="C8" s="51"/>
    </row>
    <row r="9" spans="1:6" x14ac:dyDescent="0.25">
      <c r="A9" s="5" t="s">
        <v>138</v>
      </c>
      <c r="B9" s="51"/>
      <c r="C9" s="51"/>
    </row>
    <row r="10" spans="1:6" ht="111" customHeight="1" x14ac:dyDescent="0.25">
      <c r="A10" s="5" t="s">
        <v>139</v>
      </c>
      <c r="B10" s="51"/>
      <c r="C10" s="51"/>
    </row>
    <row r="11" spans="1:6" ht="21" customHeight="1" x14ac:dyDescent="0.25">
      <c r="A11" s="118"/>
      <c r="B11" s="118"/>
      <c r="C11" s="118"/>
      <c r="E11" t="s">
        <v>57</v>
      </c>
      <c r="F11" s="22">
        <v>0.7</v>
      </c>
    </row>
    <row r="12" spans="1:6" hidden="1" x14ac:dyDescent="0.25">
      <c r="A12" s="119"/>
      <c r="B12" s="119"/>
      <c r="C12" s="119"/>
      <c r="E12" t="s">
        <v>59</v>
      </c>
      <c r="F12" s="23">
        <v>0.3</v>
      </c>
    </row>
    <row r="13" spans="1:6" ht="18.75" x14ac:dyDescent="0.25">
      <c r="A13" s="120" t="s">
        <v>198</v>
      </c>
      <c r="B13" s="120"/>
      <c r="C13" s="120"/>
    </row>
    <row r="14" spans="1:6" x14ac:dyDescent="0.25">
      <c r="A14" s="39" t="s">
        <v>60</v>
      </c>
      <c r="B14" s="92" t="s">
        <v>61</v>
      </c>
      <c r="C14" s="93"/>
    </row>
    <row r="15" spans="1:6" ht="45" x14ac:dyDescent="0.25">
      <c r="A15" s="21" t="s">
        <v>63</v>
      </c>
      <c r="B15" s="121">
        <f>((C17+C18+C20+C21+C25+C23+C27+C29+C24+C28)-C32)*C31*C33</f>
        <v>1000000000</v>
      </c>
      <c r="C15" s="121"/>
    </row>
    <row r="16" spans="1:6" x14ac:dyDescent="0.25">
      <c r="A16" s="7" t="s">
        <v>64</v>
      </c>
      <c r="B16" s="101" t="s">
        <v>53</v>
      </c>
      <c r="C16" s="102"/>
    </row>
    <row r="17" spans="1:3" x14ac:dyDescent="0.25">
      <c r="A17" s="104"/>
      <c r="B17" s="37" t="s">
        <v>54</v>
      </c>
      <c r="C17" s="32">
        <v>1000000000</v>
      </c>
    </row>
    <row r="18" spans="1:3" x14ac:dyDescent="0.25">
      <c r="A18" s="105"/>
      <c r="B18" s="37" t="s">
        <v>55</v>
      </c>
      <c r="C18" s="32">
        <v>0</v>
      </c>
    </row>
    <row r="19" spans="1:3" x14ac:dyDescent="0.25">
      <c r="A19" s="105"/>
      <c r="B19" s="97" t="s">
        <v>56</v>
      </c>
      <c r="C19" s="98"/>
    </row>
    <row r="20" spans="1:3" x14ac:dyDescent="0.25">
      <c r="A20" s="105"/>
      <c r="B20" s="37" t="s">
        <v>98</v>
      </c>
      <c r="C20" s="32">
        <v>0</v>
      </c>
    </row>
    <row r="21" spans="1:3" ht="30" x14ac:dyDescent="0.25">
      <c r="A21" s="105"/>
      <c r="B21" s="37" t="s">
        <v>100</v>
      </c>
      <c r="C21" s="32">
        <v>0</v>
      </c>
    </row>
    <row r="22" spans="1:3" x14ac:dyDescent="0.25">
      <c r="A22" s="105"/>
      <c r="B22" s="97" t="s">
        <v>121</v>
      </c>
      <c r="C22" s="98"/>
    </row>
    <row r="23" spans="1:3" x14ac:dyDescent="0.25">
      <c r="A23" s="105"/>
      <c r="B23" s="37" t="s">
        <v>130</v>
      </c>
      <c r="C23" s="32">
        <v>0</v>
      </c>
    </row>
    <row r="24" spans="1:3" x14ac:dyDescent="0.25">
      <c r="A24" s="105"/>
      <c r="B24" s="37" t="s">
        <v>54</v>
      </c>
      <c r="C24" s="32">
        <v>0</v>
      </c>
    </row>
    <row r="25" spans="1:3" x14ac:dyDescent="0.25">
      <c r="A25" s="105"/>
      <c r="B25" s="37" t="s">
        <v>55</v>
      </c>
      <c r="C25" s="32">
        <v>0</v>
      </c>
    </row>
    <row r="26" spans="1:3" x14ac:dyDescent="0.25">
      <c r="A26" s="105"/>
      <c r="B26" s="97" t="s">
        <v>122</v>
      </c>
      <c r="C26" s="98"/>
    </row>
    <row r="27" spans="1:3" x14ac:dyDescent="0.25">
      <c r="A27" s="105"/>
      <c r="B27" s="37"/>
      <c r="C27" s="32"/>
    </row>
    <row r="28" spans="1:3" x14ac:dyDescent="0.25">
      <c r="A28" s="105"/>
      <c r="B28" s="37" t="s">
        <v>54</v>
      </c>
      <c r="C28" s="32">
        <v>0</v>
      </c>
    </row>
    <row r="29" spans="1:3" x14ac:dyDescent="0.25">
      <c r="A29" s="105"/>
      <c r="B29" s="37" t="s">
        <v>55</v>
      </c>
      <c r="C29" s="32">
        <v>0</v>
      </c>
    </row>
    <row r="30" spans="1:3" x14ac:dyDescent="0.25">
      <c r="A30" s="105"/>
      <c r="B30" s="97" t="s">
        <v>114</v>
      </c>
      <c r="C30" s="98"/>
    </row>
    <row r="31" spans="1:3" x14ac:dyDescent="0.25">
      <c r="A31" s="105"/>
      <c r="B31" s="37" t="s">
        <v>125</v>
      </c>
      <c r="C31" s="33">
        <v>1</v>
      </c>
    </row>
    <row r="32" spans="1:3" x14ac:dyDescent="0.25">
      <c r="A32" s="105"/>
      <c r="B32" s="37" t="s">
        <v>115</v>
      </c>
      <c r="C32" s="34">
        <v>0</v>
      </c>
    </row>
    <row r="33" spans="1:3" x14ac:dyDescent="0.25">
      <c r="A33" s="105"/>
      <c r="B33" s="37" t="s">
        <v>129</v>
      </c>
      <c r="C33" s="33">
        <v>1</v>
      </c>
    </row>
    <row r="34" spans="1:3" x14ac:dyDescent="0.25">
      <c r="A34" s="24" t="s">
        <v>65</v>
      </c>
      <c r="B34" s="94">
        <f>IFERROR(B15*(VLOOKUP(B14,E11:F13,2,0)),16666)</f>
        <v>16666</v>
      </c>
      <c r="C34" s="94"/>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30" t="s">
        <v>127</v>
      </c>
      <c r="M1" t="s">
        <v>76</v>
      </c>
      <c r="N1" t="s">
        <v>57</v>
      </c>
      <c r="O1" t="s">
        <v>117</v>
      </c>
    </row>
    <row r="2" spans="1:15" x14ac:dyDescent="0.25">
      <c r="A2" t="s">
        <v>76</v>
      </c>
      <c r="B2" t="s">
        <v>27</v>
      </c>
      <c r="C2" t="s">
        <v>77</v>
      </c>
      <c r="D2" s="2" t="s">
        <v>78</v>
      </c>
      <c r="E2" s="1" t="s">
        <v>79</v>
      </c>
      <c r="F2" s="2" t="s">
        <v>61</v>
      </c>
      <c r="G2" s="4">
        <v>0.7</v>
      </c>
      <c r="H2" t="s">
        <v>7</v>
      </c>
      <c r="I2" t="s">
        <v>80</v>
      </c>
      <c r="K2" t="s">
        <v>104</v>
      </c>
      <c r="L2" s="30" t="s">
        <v>105</v>
      </c>
      <c r="M2" t="s">
        <v>81</v>
      </c>
      <c r="N2" t="s">
        <v>59</v>
      </c>
      <c r="O2" t="s">
        <v>27</v>
      </c>
    </row>
    <row r="3" spans="1:15" x14ac:dyDescent="0.25">
      <c r="A3" t="s">
        <v>81</v>
      </c>
      <c r="C3" t="s">
        <v>82</v>
      </c>
      <c r="D3" s="2" t="s">
        <v>83</v>
      </c>
      <c r="E3" s="1" t="s">
        <v>84</v>
      </c>
      <c r="F3" s="2" t="s">
        <v>59</v>
      </c>
      <c r="G3" s="4">
        <v>0.3</v>
      </c>
      <c r="H3" t="s">
        <v>85</v>
      </c>
      <c r="I3" t="s">
        <v>86</v>
      </c>
      <c r="L3" s="30"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30" t="s">
        <v>108</v>
      </c>
    </row>
    <row r="6" spans="1:15" x14ac:dyDescent="0.25">
      <c r="E6" s="1" t="s">
        <v>94</v>
      </c>
      <c r="I6" t="s">
        <v>95</v>
      </c>
      <c r="L6" s="30" t="s">
        <v>128</v>
      </c>
    </row>
    <row r="7" spans="1:15" x14ac:dyDescent="0.25">
      <c r="E7" s="1" t="s">
        <v>96</v>
      </c>
      <c r="I7" t="s">
        <v>119</v>
      </c>
      <c r="L7" s="30" t="s">
        <v>109</v>
      </c>
    </row>
    <row r="8" spans="1:15" x14ac:dyDescent="0.25">
      <c r="E8" s="1" t="s">
        <v>97</v>
      </c>
      <c r="L8" s="30" t="s">
        <v>121</v>
      </c>
    </row>
    <row r="9" spans="1:15" x14ac:dyDescent="0.25">
      <c r="L9" s="30" t="s">
        <v>110</v>
      </c>
    </row>
    <row r="10" spans="1:15" x14ac:dyDescent="0.25">
      <c r="L10" s="30" t="s">
        <v>111</v>
      </c>
    </row>
    <row r="11" spans="1:15" x14ac:dyDescent="0.25">
      <c r="L11" s="30" t="s">
        <v>112</v>
      </c>
    </row>
    <row r="12" spans="1:15" x14ac:dyDescent="0.25">
      <c r="L12" s="30" t="s">
        <v>113</v>
      </c>
    </row>
    <row r="13" spans="1:15" x14ac:dyDescent="0.25">
      <c r="L13" s="30"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1CE327-63D9-4880-AA17-262311C125A3}">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51C42B2C-73B7-41BE-BDF3-25E40F95C720}">
  <ds:schemaRefs>
    <ds:schemaRef ds:uri="http://schemas.microsoft.com/sharepoint/v3/contenttype/forms"/>
  </ds:schemaRefs>
</ds:datastoreItem>
</file>

<file path=customXml/itemProps3.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Lozano Villota</cp:lastModifiedBy>
  <cp:revision/>
  <dcterms:created xsi:type="dcterms:W3CDTF">2020-12-07T14:41:17Z</dcterms:created>
  <dcterms:modified xsi:type="dcterms:W3CDTF">2025-07-29T13:37:10Z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