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ce02698\Downloads\"/>
    </mc:Choice>
  </mc:AlternateContent>
  <xr:revisionPtr revIDLastSave="0" documentId="13_ncr:1_{9604D9B5-B85C-442A-BC18-C2E1DFC4B38F}" xr6:coauthVersionLast="47" xr6:coauthVersionMax="47" xr10:uidLastSave="{00000000-0000-0000-0000-000000000000}"/>
  <bookViews>
    <workbookView xWindow="-110" yWindow="-110" windowWidth="19420" windowHeight="10300" firstSheet="1" activeTab="2" xr2:uid="{00000000-000D-0000-FFFF-FFFF00000000}"/>
  </bookViews>
  <sheets>
    <sheet name="NOTAS" sheetId="15" state="hidden" r:id="rId1"/>
    <sheet name="GENERALES NOTA 322" sheetId="5" r:id="rId2"/>
    <sheet name="GENERALES NOTA 321" sheetId="10" r:id="rId3"/>
    <sheet name="APERTURA- GENERALES  NOTA 324" sheetId="14" r:id="rId4"/>
    <sheet name="IMPUTACIÓN- GENERALES NOTA 324 " sheetId="17" r:id="rId5"/>
    <sheet name="GENERALES NOTA 325" sheetId="12" r:id="rId6"/>
    <sheet name="ACTUALIZACIÓN CONTINGENCIA" sheetId="13" r:id="rId7"/>
    <sheet name="Hoja2" sheetId="6" state="hidden" r:id="rId8"/>
  </sheets>
  <externalReferences>
    <externalReference r:id="rId9"/>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17" l="1"/>
  <c r="B7" i="17"/>
  <c r="B6" i="17"/>
  <c r="B12" i="17" s="1"/>
  <c r="B11" i="17" s="1"/>
  <c r="B15" i="17" s="1"/>
  <c r="B4" i="17"/>
  <c r="B3" i="17"/>
  <c r="B2" i="17"/>
  <c r="B5" i="10"/>
  <c r="B5" i="14" s="1"/>
  <c r="B4" i="10"/>
  <c r="B3" i="10"/>
  <c r="B4" i="14"/>
  <c r="B6" i="14"/>
  <c r="B8" i="14"/>
  <c r="B7" i="14"/>
  <c r="B3" i="14"/>
  <c r="B2" i="14"/>
  <c r="B3" i="12"/>
  <c r="B5" i="17" l="1"/>
  <c r="B5" i="12" s="1"/>
  <c r="B12" i="14"/>
  <c r="B2" i="12"/>
  <c r="B7" i="12"/>
  <c r="B6" i="12"/>
  <c r="B4" i="12"/>
  <c r="B11" i="14" l="1"/>
  <c r="B15" i="14" s="1"/>
  <c r="B7" i="10"/>
  <c r="B6" i="10"/>
</calcChain>
</file>

<file path=xl/sharedStrings.xml><?xml version="1.0" encoding="utf-8"?>
<sst xmlns="http://schemas.openxmlformats.org/spreadsheetml/2006/main" count="225" uniqueCount="152">
  <si>
    <t>Verbal</t>
  </si>
  <si>
    <t>Ordinario</t>
  </si>
  <si>
    <t>Apertura</t>
  </si>
  <si>
    <t>Imputación</t>
  </si>
  <si>
    <t>SOLICITUD DE ANTECEDENTES -ABOGADO EXTERNO-</t>
  </si>
  <si>
    <t>Radicado</t>
  </si>
  <si>
    <t>Contraloría</t>
  </si>
  <si>
    <t>Tipo de Proceso</t>
  </si>
  <si>
    <t>Etapa</t>
  </si>
  <si>
    <t>Entidad Afectada</t>
  </si>
  <si>
    <t>Detrimento</t>
  </si>
  <si>
    <t>Terceros civilmente responsables</t>
  </si>
  <si>
    <t>Fecha de los hechos (Fecha exacta)</t>
  </si>
  <si>
    <t>Asegurado</t>
  </si>
  <si>
    <t>Nit Asegurado</t>
  </si>
  <si>
    <t xml:space="preserve">No. Póliza vinculada (las que se necesite solicitar). </t>
  </si>
  <si>
    <t>Amparo a afectar</t>
  </si>
  <si>
    <t>Fecha de asignación</t>
  </si>
  <si>
    <t>Fecha de notificación</t>
  </si>
  <si>
    <t xml:space="preserve">Fecha de contestacion </t>
  </si>
  <si>
    <t>REMISION DE ANTECEDENTES - ABOGADO INTERNO-</t>
  </si>
  <si>
    <t>SINIESTRO - APLICATIVO</t>
  </si>
  <si>
    <t>PÓLIZA</t>
  </si>
  <si>
    <t>AMPARO A AFECTAR</t>
  </si>
  <si>
    <t>VALOR ASEGURADO DISPONIBLE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</si>
  <si>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</si>
  <si>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</si>
  <si>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</si>
  <si>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</si>
  <si>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</si>
  <si>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</si>
  <si>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</si>
  <si>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</si>
  <si>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</si>
  <si>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</si>
  <si>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</si>
  <si>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</si>
  <si>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</si>
  <si>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</si>
  <si>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</si>
  <si>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</si>
  <si>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</si>
  <si>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</si>
  <si>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Concepto técnico de la póliza vinculada</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</si>
  <si>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</si>
  <si>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</si>
  <si>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</si>
  <si>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</si>
  <si>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</si>
  <si>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</si>
  <si>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</si>
  <si>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</si>
  <si>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</si>
  <si>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</si>
  <si>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</si>
  <si>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</si>
  <si>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</si>
  <si>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</si>
  <si>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</si>
  <si>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</si>
  <si>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</si>
  <si>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VALOR ASEGURADO</t>
  </si>
  <si>
    <t>Clasificación Contingencia</t>
  </si>
  <si>
    <t>EVENTUAL</t>
  </si>
  <si>
    <t>Concepto del Abogado sobre la Contingencia:(Se debe indicar las razones por las cuales se considera que el proceso es Eventual, Remoto o Probable.)</t>
  </si>
  <si>
    <t>PROBABLE</t>
  </si>
  <si>
    <t>VALOR CONTINGENCIA</t>
  </si>
  <si>
    <t xml:space="preserve">VALOR TOMAR </t>
  </si>
  <si>
    <t>DEDUCIBLE</t>
  </si>
  <si>
    <t>Reserva propuesta</t>
  </si>
  <si>
    <t>Observaciones sobre el valor de la contingencia: (Se debe explicar como se aterrizaron las pretensiones.)</t>
  </si>
  <si>
    <t>Defensa de la Aseguradora: (1. Enumerar y enunciar las excepciones propuestas en el escrito de defensa y/o solicitud de desvinculación Y 2. Confirmar solicitud de vinculación coaseguradoras en caso de que proceda )</t>
  </si>
  <si>
    <t>REMOTO</t>
  </si>
  <si>
    <t>INFORME ABOGADO INTERNO</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</si>
  <si>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</si>
  <si>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</si>
  <si>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</si>
  <si>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</si>
  <si>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PROBALE</t>
  </si>
  <si>
    <t>FORMATO ACTUALIZACION PROCESO PRF</t>
  </si>
  <si>
    <t>SINIESTRO</t>
  </si>
  <si>
    <t>REMOTA</t>
  </si>
  <si>
    <t>RADICADO PRF</t>
  </si>
  <si>
    <t>ENTIDAD AFECTADA</t>
  </si>
  <si>
    <t>SI CAMBIO EL VALOR DE LA CONTINGENCIA INDIQUE EL NUEVO VALOR</t>
  </si>
  <si>
    <t xml:space="preserve">SI CAMBIO LA CONTINGENCIA DEL PROCESO INDIQUELA </t>
  </si>
  <si>
    <t>INDIQUE LAS RAZONES DEL CAMBIO DE CALIFICACION Y/O VALOR DE LA CONTINGENCIA (max 500 caracteres)</t>
  </si>
  <si>
    <t>SI</t>
  </si>
  <si>
    <t>MOTIVO DE LA DEMANDA</t>
  </si>
  <si>
    <t xml:space="preserve">Situcion Laboral </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</si>
  <si>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</si>
  <si>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</si>
  <si>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</si>
  <si>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</si>
  <si>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</si>
  <si>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</si>
  <si>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</si>
  <si>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</si>
  <si>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</si>
  <si>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</si>
  <si>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</si>
  <si>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</si>
  <si>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</si>
  <si>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</si>
  <si>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</si>
  <si>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</si>
  <si>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</si>
  <si>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</si>
  <si>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</si>
  <si>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</si>
  <si>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</si>
  <si>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</si>
  <si>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</si>
  <si>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</si>
  <si>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</si>
  <si>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</si>
  <si>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</si>
  <si>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1600.20.10.19.1382</t>
  </si>
  <si>
    <t>EMPRESAS MUNICIPALES DE CALI EMCALI E.I.C.E. E.S.P.</t>
  </si>
  <si>
    <t>022753049</t>
  </si>
  <si>
    <t>EMPRESAS MUNICIPALES DE CALIE.I.C.E. E.S.P.</t>
  </si>
  <si>
    <t>8903990034</t>
  </si>
  <si>
    <t>ALLIANZ SEGUROS S.A. y LA PREVISORA S.A. COMPAÑÍA DE SEGUROS (coaseguro)</t>
  </si>
  <si>
    <t xml:space="preserve">Los hechos objeto del trámite de responsabilidad fiscal se relacionan con la autorización otorgada por los directores del Departamento de Control de Pérdidas de Energía, en virtud de la cual, durante el período comprendido entre el 16 de febrero de 2016 y el 21 de diciembre de 2018, se suscribieron cinco acuerdos de pago correspondientes a los siguientes casos: Acta No. 36568 – Suscriptor No. 330106; Acta No. 76074 – Suscriptor No. 1362347; Acta No. 93947 – Suscriptor No. 837500; y Acta No. 99327 – Suscriptor No. 1901446. En dichos acuerdos se aplicaron descuentos sobre el valor a pagar por concepto de recuperación de energía, sin que se encontraran justificantes legales o técnicos que respaldaran tales descuentos ante el ente de control.
</t>
  </si>
  <si>
    <t>VEINTIÚN MILLONES OCHOCIENTOS VEINTISÉIS MIL CUATROCIENTOS SESENTA Y OCHO PESOS ($21.826.468)</t>
  </si>
  <si>
    <t>CONTRALORÍA GENERAL DE SANTIAGO DE CALI</t>
  </si>
  <si>
    <t>9 de julio de 2025</t>
  </si>
  <si>
    <t>24 de junio de 2025</t>
  </si>
  <si>
    <t>ALCANCES FISCALES</t>
  </si>
  <si>
    <t>16 de diciembre de 2020</t>
  </si>
  <si>
    <t>Breve resumen de los hechos</t>
  </si>
  <si>
    <t>RADICADO</t>
  </si>
  <si>
    <t>CONTRALORÍA</t>
  </si>
  <si>
    <t>DETRIMENTO</t>
  </si>
  <si>
    <r>
      <t xml:space="preserve">21/12/18 (fecha del último acuerdo de pago, sin embargo el detrimento se viene consolidando desde el 16/02/2016) - </t>
    </r>
    <r>
      <rPr>
        <b/>
        <u/>
        <sz val="11"/>
        <color theme="1"/>
        <rFont val="Calibri"/>
        <family val="2"/>
        <scheme val="minor"/>
      </rPr>
      <t>AUTO APERTURA</t>
    </r>
    <r>
      <rPr>
        <sz val="11"/>
        <color theme="1"/>
        <rFont val="Calibri"/>
        <family val="2"/>
        <scheme val="minor"/>
      </rPr>
      <t>: 6 de noviembre de 2020.</t>
    </r>
  </si>
  <si>
    <t>TERCEROS CIVILMENTE RESPONSABLES</t>
  </si>
  <si>
    <r>
      <t xml:space="preserve">SINIESTRO </t>
    </r>
    <r>
      <rPr>
        <sz val="11"/>
        <color theme="1"/>
        <rFont val="Calibri"/>
        <family val="2"/>
        <scheme val="minor"/>
      </rPr>
      <t>97394687 - APLICATIVO 113098</t>
    </r>
  </si>
  <si>
    <t>22753049 / 0</t>
  </si>
  <si>
    <t>Alcances fiscales</t>
  </si>
  <si>
    <t xml:space="preserve">El valor asegurado se encuentra disponible, ya que no se han efectuado pagos con cargo al amparo básico de la póliza vinculada. </t>
  </si>
  <si>
    <t>Desde el 21/09/2020 hasta el 20/09/2021</t>
  </si>
  <si>
    <t xml:space="preserve">LA PREVISORA S.A. COMPAÑÍA DE SEGUROS </t>
  </si>
  <si>
    <t xml:space="preserve">ALLIANZ SEGUROS S.A. </t>
  </si>
  <si>
    <t>20%.</t>
  </si>
  <si>
    <t>80% - Compañía líder.</t>
  </si>
  <si>
    <r>
      <t xml:space="preserve">X - </t>
    </r>
    <r>
      <rPr>
        <b/>
        <u/>
        <sz val="11"/>
        <color theme="1"/>
        <rFont val="Calibri"/>
        <family val="2"/>
        <scheme val="minor"/>
      </rPr>
      <t>Modalidad "Por descubrimiento"</t>
    </r>
    <r>
      <rPr>
        <sz val="11"/>
        <color theme="1"/>
        <rFont val="Calibri"/>
        <family val="2"/>
        <scheme val="minor"/>
      </rPr>
      <t xml:space="preserve">: Las pérdidas provenientes de los amparos del presente seguro, se regirán por el término de descubrimiento y no de ocurrencia. Por lo tanto, quedan debidamente amparadas todas las pérdidas que se descubran durante la vigencia de la misma.                                                                                                                                                      </t>
    </r>
    <r>
      <rPr>
        <b/>
        <sz val="11"/>
        <color theme="1"/>
        <rFont val="Calibri"/>
        <family val="2"/>
        <scheme val="minor"/>
      </rPr>
      <t>La retroactividad tendrá vigencia a partir de la fecha de iniciación de la primera vigencia de la póliza inicialmente suscrita.</t>
    </r>
  </si>
  <si>
    <t>N/A</t>
  </si>
  <si>
    <r>
      <t xml:space="preserve">X - </t>
    </r>
    <r>
      <rPr>
        <b/>
        <u/>
        <sz val="11"/>
        <color theme="1"/>
        <rFont val="Calibri"/>
        <family val="2"/>
        <scheme val="minor"/>
      </rPr>
      <t>Coaseguro cedido</t>
    </r>
    <r>
      <rPr>
        <sz val="11"/>
        <color theme="1"/>
        <rFont val="Calibri"/>
        <family val="2"/>
        <scheme val="minor"/>
      </rPr>
      <t>: Allianz seguros S.A. Compañía líder (80%) y La Previsora S.A. Compañía de Seguros (20%).</t>
    </r>
  </si>
  <si>
    <t>X - 10% del valor de la pérdida - Mínimo 4 SMMV.</t>
  </si>
  <si>
    <t>X - Del valor asegurado total de la póliza afectada ($800.000.000), Allianz Seguros S.A. solo tiene a su cargo $800.000.000, por cuanto asumió el 80% del riesgo amparado.</t>
  </si>
  <si>
    <t>X - Suma asegurada disponible, ya que no se han efectuado pagos con cargo al seguro afectado (Póliza 22753049 / 0).</t>
  </si>
  <si>
    <t>• Disminución de la suma asegurada por pago de indemnizaciones con cargo a la PÓLIZA DE MANEJO No. 022753049 / 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</si>
</sst>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 #,##0;\-&quot;$&quot;\ #,##0"/>
    <numFmt numFmtId="6" formatCode="&quot;$&quot;\ #,##0;[Red]\-&quot;$&quot;\ #,##0"/>
    <numFmt numFmtId="42" formatCode="_-&quot;$&quot;\ * #,##0_-;\-&quot;$&quot;\ * #,##0_-;_-&quot;$&quot;\ *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3" tint="-0.499984740745262"/>
      <name val="Calibri"/>
      <family val="2"/>
      <scheme val="minor"/>
    </font>
    <font>
      <b/>
      <sz val="11"/>
      <color theme="3" tint="-0.499984740745262"/>
      <name val="Calibri"/>
      <family val="2"/>
      <scheme val="minor"/>
    </font>
    <font>
      <b/>
      <sz val="16"/>
      <color theme="3" tint="-0.499984740745262"/>
      <name val="Calibri"/>
      <family val="2"/>
      <scheme val="minor"/>
    </font>
    <font>
      <b/>
      <u/>
      <sz val="11"/>
      <color theme="1"/>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4" tint="-0.499984740745262"/>
        <bgColor indexed="64"/>
      </patternFill>
    </fill>
    <fill>
      <patternFill patternType="solid">
        <fgColor theme="4"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ck">
        <color theme="0"/>
      </top>
      <bottom/>
      <diagonal/>
    </border>
    <border>
      <left style="thick">
        <color theme="0"/>
      </left>
      <right style="thick">
        <color theme="0"/>
      </right>
      <top style="thick">
        <color theme="0"/>
      </top>
      <bottom style="thick">
        <color theme="0"/>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89">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0" xfId="0" applyAlignment="1">
      <alignment horizontal="justify" vertical="top"/>
    </xf>
    <xf numFmtId="0" fontId="0" fillId="5" borderId="0" xfId="0" applyFill="1"/>
    <xf numFmtId="0" fontId="0" fillId="0" borderId="1" xfId="0" applyBorder="1" applyAlignment="1">
      <alignment horizontal="justify" vertical="top"/>
    </xf>
    <xf numFmtId="0" fontId="0" fillId="0" borderId="2" xfId="0" applyBorder="1" applyAlignment="1">
      <alignment horizontal="justify" vertical="top"/>
    </xf>
    <xf numFmtId="0" fontId="2" fillId="0" borderId="1" xfId="0" applyFont="1" applyBorder="1" applyAlignment="1">
      <alignment horizontal="justify" vertical="top"/>
    </xf>
    <xf numFmtId="9" fontId="0" fillId="0" borderId="0" xfId="0" applyNumberFormat="1"/>
    <xf numFmtId="0" fontId="0" fillId="0" borderId="1" xfId="0" applyBorder="1" applyAlignment="1">
      <alignment horizontal="left" vertical="top"/>
    </xf>
    <xf numFmtId="0" fontId="4" fillId="7" borderId="11" xfId="0" applyFont="1" applyFill="1" applyBorder="1" applyAlignment="1">
      <alignment vertical="center" wrapText="1"/>
    </xf>
    <xf numFmtId="0" fontId="0" fillId="8" borderId="10" xfId="0" applyFill="1" applyBorder="1" applyAlignment="1">
      <alignment horizontal="center" vertical="center"/>
    </xf>
    <xf numFmtId="6" fontId="0" fillId="8" borderId="10" xfId="0" applyNumberFormat="1" applyFill="1" applyBorder="1" applyAlignment="1">
      <alignment horizontal="center" vertical="center"/>
    </xf>
    <xf numFmtId="0" fontId="0" fillId="8" borderId="10" xfId="0" applyFill="1" applyBorder="1" applyAlignment="1">
      <alignment horizontal="center" vertical="center" wrapText="1"/>
    </xf>
    <xf numFmtId="0" fontId="0" fillId="0" borderId="1" xfId="0" applyBorder="1" applyAlignment="1">
      <alignment vertical="top"/>
    </xf>
    <xf numFmtId="0" fontId="2" fillId="0" borderId="0" xfId="0" applyFont="1"/>
    <xf numFmtId="0" fontId="2" fillId="0" borderId="2" xfId="0" applyFont="1" applyBorder="1" applyAlignment="1">
      <alignment horizontal="justify" vertical="top"/>
    </xf>
    <xf numFmtId="0" fontId="0" fillId="0" borderId="2" xfId="0" applyBorder="1" applyAlignment="1" applyProtection="1">
      <alignment horizontal="justify" vertical="top"/>
      <protection locked="0"/>
    </xf>
    <xf numFmtId="0" fontId="2" fillId="0" borderId="2" xfId="0" applyFont="1"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0" fontId="0" fillId="0" borderId="0" xfId="0" applyProtection="1">
      <protection locked="0"/>
    </xf>
    <xf numFmtId="0" fontId="7" fillId="0" borderId="0" xfId="0" applyFont="1" applyProtection="1">
      <protection locked="0"/>
    </xf>
    <xf numFmtId="0" fontId="5" fillId="2" borderId="7" xfId="0" applyFont="1" applyFill="1" applyBorder="1" applyAlignment="1">
      <alignment horizontal="justify" vertical="top"/>
    </xf>
    <xf numFmtId="0" fontId="2" fillId="8" borderId="1" xfId="0" applyFont="1" applyFill="1" applyBorder="1" applyAlignment="1">
      <alignment horizontal="justify" vertical="top"/>
    </xf>
    <xf numFmtId="0" fontId="2" fillId="0" borderId="8" xfId="0" applyFont="1" applyBorder="1" applyAlignment="1">
      <alignment vertical="center" wrapText="1"/>
    </xf>
    <xf numFmtId="0" fontId="0" fillId="0" borderId="1" xfId="0"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3" fillId="2" borderId="0" xfId="0" applyFont="1" applyFill="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6" fontId="0" fillId="0" borderId="1" xfId="0" applyNumberFormat="1" applyBorder="1" applyAlignment="1">
      <alignment horizontal="justify"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0" fontId="0" fillId="0" borderId="1" xfId="0" applyBorder="1" applyAlignment="1">
      <alignment horizontal="justify" vertical="top" wrapText="1"/>
    </xf>
    <xf numFmtId="49" fontId="0" fillId="0" borderId="1" xfId="0" applyNumberFormat="1" applyBorder="1" applyAlignment="1">
      <alignment horizontal="justify"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42" fontId="0" fillId="0" borderId="1" xfId="1" applyFont="1" applyBorder="1" applyAlignment="1">
      <alignment horizontal="justify" vertical="top"/>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2" fillId="4" borderId="5" xfId="0" applyFont="1" applyFill="1" applyBorder="1" applyAlignment="1" applyProtection="1">
      <alignment horizontal="center" vertical="top" wrapText="1"/>
      <protection locked="0"/>
    </xf>
    <xf numFmtId="0" fontId="2" fillId="4" borderId="6" xfId="0" applyFont="1" applyFill="1" applyBorder="1" applyAlignment="1" applyProtection="1">
      <alignment horizontal="center" vertical="top" wrapText="1"/>
      <protection locked="0"/>
    </xf>
    <xf numFmtId="42" fontId="8" fillId="8" borderId="1" xfId="0" applyNumberFormat="1" applyFont="1" applyFill="1" applyBorder="1" applyAlignment="1">
      <alignment horizontal="center" vertical="top"/>
    </xf>
    <xf numFmtId="0" fontId="8" fillId="8" borderId="1" xfId="0" applyFont="1" applyFill="1" applyBorder="1" applyAlignment="1">
      <alignment horizontal="center" vertical="top"/>
    </xf>
    <xf numFmtId="42" fontId="0" fillId="0" borderId="12" xfId="1" applyFont="1" applyBorder="1" applyAlignment="1" applyProtection="1">
      <alignment horizontal="center" vertical="top"/>
    </xf>
    <xf numFmtId="42" fontId="0" fillId="0" borderId="13" xfId="1" applyFont="1" applyBorder="1" applyAlignment="1" applyProtection="1">
      <alignment horizontal="center" vertical="top"/>
    </xf>
    <xf numFmtId="42" fontId="8" fillId="0" borderId="2" xfId="1" applyFont="1" applyBorder="1" applyAlignment="1" applyProtection="1">
      <alignment horizontal="center" vertical="top"/>
    </xf>
    <xf numFmtId="42" fontId="8" fillId="0" borderId="3" xfId="1" applyFont="1" applyBorder="1" applyAlignment="1" applyProtection="1">
      <alignment horizontal="center" vertical="top"/>
    </xf>
    <xf numFmtId="9" fontId="8" fillId="0" borderId="1" xfId="2" applyFont="1" applyBorder="1" applyAlignment="1" applyProtection="1">
      <alignment horizontal="center" vertical="top"/>
      <protection locked="0"/>
    </xf>
    <xf numFmtId="42" fontId="8" fillId="0" borderId="1" xfId="1" applyFont="1" applyBorder="1" applyAlignment="1" applyProtection="1">
      <alignment horizontal="center" vertical="top"/>
      <protection locked="0"/>
    </xf>
    <xf numFmtId="1" fontId="8" fillId="0" borderId="1" xfId="1" applyNumberFormat="1" applyFont="1" applyBorder="1" applyAlignment="1" applyProtection="1">
      <alignment horizontal="center" vertical="top"/>
      <protection locked="0"/>
    </xf>
    <xf numFmtId="42" fontId="0" fillId="0" borderId="1" xfId="1" applyFont="1" applyBorder="1" applyAlignment="1" applyProtection="1">
      <alignment horizontal="justify" vertical="top"/>
    </xf>
    <xf numFmtId="0" fontId="3" fillId="2" borderId="4" xfId="0" applyFont="1" applyFill="1" applyBorder="1" applyAlignment="1" applyProtection="1">
      <alignment horizontal="center" vertical="top"/>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42" fontId="0" fillId="0" borderId="2" xfId="1" applyFont="1" applyBorder="1" applyAlignment="1" applyProtection="1">
      <alignment horizontal="center" vertical="top"/>
    </xf>
    <xf numFmtId="42" fontId="0" fillId="0" borderId="3" xfId="1" applyFont="1" applyBorder="1" applyAlignment="1" applyProtection="1">
      <alignment horizontal="center" vertical="top"/>
    </xf>
    <xf numFmtId="42" fontId="0" fillId="5" borderId="1" xfId="1" applyFont="1" applyFill="1" applyBorder="1" applyAlignment="1">
      <alignment horizontal="justify" vertical="top"/>
    </xf>
    <xf numFmtId="0" fontId="9" fillId="0" borderId="10" xfId="0" applyFont="1" applyBorder="1" applyAlignment="1">
      <alignment horizontal="center" vertical="center"/>
    </xf>
    <xf numFmtId="0" fontId="0" fillId="0" borderId="2" xfId="0" applyFont="1" applyBorder="1" applyAlignment="1">
      <alignment horizontal="justify" vertical="top"/>
    </xf>
    <xf numFmtId="0" fontId="0" fillId="0" borderId="3" xfId="0" applyFont="1" applyBorder="1" applyAlignment="1">
      <alignment horizontal="justify" vertical="top"/>
    </xf>
    <xf numFmtId="0" fontId="0" fillId="0" borderId="1" xfId="0" applyFont="1" applyBorder="1" applyAlignment="1">
      <alignment horizontal="justify" vertical="top"/>
    </xf>
    <xf numFmtId="0" fontId="4" fillId="6" borderId="8" xfId="0" applyFont="1" applyFill="1" applyBorder="1" applyAlignment="1">
      <alignment horizontal="center" vertical="center"/>
    </xf>
    <xf numFmtId="0" fontId="4" fillId="6" borderId="9" xfId="0" applyFont="1" applyFill="1" applyBorder="1" applyAlignment="1">
      <alignment horizontal="center" vertical="center"/>
    </xf>
    <xf numFmtId="0" fontId="2" fillId="0" borderId="4" xfId="0" applyFont="1" applyBorder="1" applyAlignment="1">
      <alignment horizontal="justify" vertical="top"/>
    </xf>
    <xf numFmtId="0" fontId="2" fillId="0" borderId="1" xfId="0" applyFont="1" applyBorder="1" applyAlignment="1">
      <alignment horizontal="justify" vertical="center" wrapText="1"/>
    </xf>
    <xf numFmtId="0" fontId="4" fillId="6" borderId="1" xfId="0" applyFont="1" applyFill="1" applyBorder="1" applyAlignment="1">
      <alignment horizontal="center" vertical="center"/>
    </xf>
    <xf numFmtId="0" fontId="4" fillId="6" borderId="4" xfId="0" applyFont="1" applyFill="1" applyBorder="1" applyAlignment="1">
      <alignment horizontal="center" vertical="center"/>
    </xf>
    <xf numFmtId="0" fontId="2" fillId="0" borderId="2" xfId="0" applyFont="1" applyBorder="1" applyAlignment="1">
      <alignment horizontal="left" vertical="top"/>
    </xf>
    <xf numFmtId="0" fontId="2" fillId="0" borderId="2" xfId="0" applyFont="1" applyBorder="1" applyAlignment="1">
      <alignment horizontal="justify" vertical="center"/>
    </xf>
    <xf numFmtId="5" fontId="0" fillId="0" borderId="1" xfId="1" applyNumberFormat="1" applyFont="1" applyBorder="1" applyAlignment="1">
      <alignment horizontal="left" vertical="center"/>
    </xf>
    <xf numFmtId="5" fontId="0" fillId="0" borderId="1" xfId="1" applyNumberFormat="1" applyFont="1" applyBorder="1" applyAlignment="1">
      <alignment horizontal="left" vertical="center" wrapText="1"/>
    </xf>
    <xf numFmtId="0" fontId="0" fillId="0" borderId="1" xfId="0" applyBorder="1" applyAlignment="1">
      <alignment horizontal="justify" vertical="center"/>
    </xf>
    <xf numFmtId="0" fontId="0" fillId="0" borderId="1" xfId="0" applyBorder="1" applyAlignment="1">
      <alignment vertical="top" wrapText="1"/>
    </xf>
    <xf numFmtId="0" fontId="6" fillId="0" borderId="1" xfId="0" applyFont="1" applyBorder="1" applyAlignment="1">
      <alignment vertical="center" wrapText="1"/>
    </xf>
    <xf numFmtId="0" fontId="0" fillId="0" borderId="1" xfId="0" applyBorder="1" applyAlignment="1">
      <alignment vertical="center" wrapText="1"/>
    </xf>
    <xf numFmtId="0" fontId="0" fillId="0" borderId="2" xfId="0" applyFont="1" applyBorder="1" applyAlignment="1">
      <alignment horizontal="left" vertical="top"/>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a16="http://schemas.microsoft.com/office/drawing/2014/main" id="{5BA1FB4D-C6AC-4ABB-BD2D-A38C16AA132C}"/>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442DB-46B4-47EE-A674-70F880E969ED}">
  <sheetPr>
    <tabColor theme="2" tint="-0.749992370372631"/>
  </sheetPr>
  <dimension ref="A1:A5"/>
  <sheetViews>
    <sheetView workbookViewId="0">
      <selection sqref="A1:A5"/>
    </sheetView>
  </sheetViews>
  <sheetFormatPr baseColWidth="10" defaultColWidth="11.453125" defaultRowHeight="14.5" x14ac:dyDescent="0.35"/>
  <sheetData>
    <row r="1" spans="1:1" x14ac:dyDescent="0.35">
      <c r="A1" s="6" t="s">
        <v>0</v>
      </c>
    </row>
    <row r="2" spans="1:1" x14ac:dyDescent="0.35">
      <c r="A2" s="6" t="s">
        <v>1</v>
      </c>
    </row>
    <row r="3" spans="1:1" x14ac:dyDescent="0.35">
      <c r="A3" s="6"/>
    </row>
    <row r="4" spans="1:1" x14ac:dyDescent="0.35">
      <c r="A4" s="6" t="s">
        <v>2</v>
      </c>
    </row>
    <row r="5" spans="1:1" x14ac:dyDescent="0.35">
      <c r="A5" s="6" t="s">
        <v>3</v>
      </c>
    </row>
  </sheetData>
  <pageMargins left="0.7" right="0.7" top="0.75" bottom="0.75" header="0.3" footer="0.3"/>
  <pageSetup orientation="portrait"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tabColor theme="2" tint="-0.749992370372631"/>
  </sheetPr>
  <dimension ref="A1:C19"/>
  <sheetViews>
    <sheetView zoomScale="90" zoomScaleNormal="90" workbookViewId="0">
      <selection activeCell="A6" sqref="A6"/>
    </sheetView>
  </sheetViews>
  <sheetFormatPr baseColWidth="10" defaultColWidth="0" defaultRowHeight="14.5" x14ac:dyDescent="0.35"/>
  <cols>
    <col min="1" max="1" width="46.08984375" style="6" bestFit="1" customWidth="1"/>
    <col min="2" max="2" width="63.90625" style="6" customWidth="1"/>
    <col min="3" max="3" width="19.08984375" style="6" customWidth="1"/>
    <col min="4" max="4" width="11.453125" style="2" hidden="1" customWidth="1"/>
    <col min="5" max="16384" width="11.453125" style="2" hidden="1"/>
  </cols>
  <sheetData>
    <row r="1" spans="1:3" ht="18.5" x14ac:dyDescent="0.35">
      <c r="A1" s="32" t="s">
        <v>4</v>
      </c>
      <c r="B1" s="32"/>
      <c r="C1" s="32"/>
    </row>
    <row r="2" spans="1:3" x14ac:dyDescent="0.35">
      <c r="A2" s="5" t="s">
        <v>5</v>
      </c>
      <c r="B2" s="29" t="s">
        <v>117</v>
      </c>
      <c r="C2" s="29"/>
    </row>
    <row r="3" spans="1:3" ht="15" customHeight="1" x14ac:dyDescent="0.35">
      <c r="A3" s="5" t="s">
        <v>6</v>
      </c>
      <c r="B3" s="30" t="s">
        <v>125</v>
      </c>
      <c r="C3" s="31"/>
    </row>
    <row r="4" spans="1:3" x14ac:dyDescent="0.35">
      <c r="A4" s="5" t="s">
        <v>7</v>
      </c>
      <c r="B4" s="71" t="s">
        <v>1</v>
      </c>
      <c r="C4" s="72"/>
    </row>
    <row r="5" spans="1:3" x14ac:dyDescent="0.35">
      <c r="A5" s="5" t="s">
        <v>8</v>
      </c>
      <c r="B5" s="73" t="s">
        <v>3</v>
      </c>
      <c r="C5" s="73"/>
    </row>
    <row r="6" spans="1:3" x14ac:dyDescent="0.35">
      <c r="A6" s="5" t="s">
        <v>9</v>
      </c>
      <c r="B6" s="33" t="s">
        <v>118</v>
      </c>
      <c r="C6" s="34"/>
    </row>
    <row r="7" spans="1:3" x14ac:dyDescent="0.35">
      <c r="A7" s="5" t="s">
        <v>10</v>
      </c>
      <c r="B7" s="35" t="s">
        <v>124</v>
      </c>
      <c r="C7" s="29"/>
    </row>
    <row r="8" spans="1:3" x14ac:dyDescent="0.35">
      <c r="A8" s="28" t="s">
        <v>11</v>
      </c>
      <c r="B8" s="29" t="s">
        <v>122</v>
      </c>
      <c r="C8" s="29"/>
    </row>
    <row r="9" spans="1:3" ht="32.5" customHeight="1" x14ac:dyDescent="0.35">
      <c r="A9" s="5" t="s">
        <v>12</v>
      </c>
      <c r="B9" s="36" t="s">
        <v>134</v>
      </c>
      <c r="C9" s="37"/>
    </row>
    <row r="10" spans="1:3" x14ac:dyDescent="0.35">
      <c r="A10" s="77" t="s">
        <v>130</v>
      </c>
      <c r="B10" s="40" t="s">
        <v>123</v>
      </c>
      <c r="C10" s="29"/>
    </row>
    <row r="11" spans="1:3" ht="30" customHeight="1" x14ac:dyDescent="0.35">
      <c r="A11" s="77"/>
      <c r="B11" s="29"/>
      <c r="C11" s="29"/>
    </row>
    <row r="12" spans="1:3" ht="90" customHeight="1" x14ac:dyDescent="0.35">
      <c r="A12" s="77"/>
      <c r="B12" s="29"/>
      <c r="C12" s="29"/>
    </row>
    <row r="13" spans="1:3" x14ac:dyDescent="0.35">
      <c r="A13" s="5" t="s">
        <v>13</v>
      </c>
      <c r="B13" s="29" t="s">
        <v>120</v>
      </c>
      <c r="C13" s="29"/>
    </row>
    <row r="14" spans="1:3" ht="17.25" customHeight="1" x14ac:dyDescent="0.35">
      <c r="A14" s="5" t="s">
        <v>14</v>
      </c>
      <c r="B14" s="41" t="s">
        <v>121</v>
      </c>
      <c r="C14" s="41"/>
    </row>
    <row r="15" spans="1:3" ht="15.75" customHeight="1" x14ac:dyDescent="0.35">
      <c r="A15" s="5" t="s">
        <v>15</v>
      </c>
      <c r="B15" s="41" t="s">
        <v>119</v>
      </c>
      <c r="C15" s="41"/>
    </row>
    <row r="16" spans="1:3" ht="33" customHeight="1" x14ac:dyDescent="0.35">
      <c r="A16" s="5" t="s">
        <v>16</v>
      </c>
      <c r="B16" s="36" t="s">
        <v>128</v>
      </c>
      <c r="C16" s="37"/>
    </row>
    <row r="17" spans="1:3" ht="18.75" customHeight="1" x14ac:dyDescent="0.35">
      <c r="A17" s="5" t="s">
        <v>17</v>
      </c>
      <c r="B17" s="38" t="s">
        <v>129</v>
      </c>
      <c r="C17" s="39"/>
    </row>
    <row r="18" spans="1:3" x14ac:dyDescent="0.35">
      <c r="A18" s="5" t="s">
        <v>18</v>
      </c>
      <c r="B18" s="38" t="s">
        <v>127</v>
      </c>
      <c r="C18" s="39"/>
    </row>
    <row r="19" spans="1:3" x14ac:dyDescent="0.35">
      <c r="A19" s="5" t="s">
        <v>19</v>
      </c>
      <c r="B19" s="29" t="s">
        <v>126</v>
      </c>
      <c r="C19" s="29"/>
    </row>
  </sheetData>
  <mergeCells count="18">
    <mergeCell ref="B9:C9"/>
    <mergeCell ref="B16:C16"/>
    <mergeCell ref="B18:C18"/>
    <mergeCell ref="B19:C19"/>
    <mergeCell ref="A10:A12"/>
    <mergeCell ref="B10:C12"/>
    <mergeCell ref="B13:C13"/>
    <mergeCell ref="B14:C14"/>
    <mergeCell ref="B15:C15"/>
    <mergeCell ref="B17:C17"/>
    <mergeCell ref="B8:C8"/>
    <mergeCell ref="B4:C4"/>
    <mergeCell ref="B3:C3"/>
    <mergeCell ref="A1:C1"/>
    <mergeCell ref="B2:C2"/>
    <mergeCell ref="B5:C5"/>
    <mergeCell ref="B6:C6"/>
    <mergeCell ref="B7:C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2">
        <x14:dataValidation type="list" allowBlank="1" showInputMessage="1" showErrorMessage="1" xr:uid="{C6A17F71-AD67-4D74-B1A9-269FF2E3C923}">
          <x14:formula1>
            <xm:f>NOTAS!$A$4:$A$5</xm:f>
          </x14:formula1>
          <xm:sqref>B5:C5</xm:sqref>
        </x14:dataValidation>
        <x14:dataValidation type="list" allowBlank="1" showInputMessage="1" showErrorMessage="1" xr:uid="{78E26C14-022B-4C75-B265-8B7786BBB7D0}">
          <x14:formula1>
            <xm:f>NOTAS!$A$1:$A$2</xm:f>
          </x14:formula1>
          <xm:sqref>B4:C4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tabColor theme="2" tint="-0.749992370372631"/>
  </sheetPr>
  <dimension ref="A1:C47"/>
  <sheetViews>
    <sheetView tabSelected="1" zoomScale="80" zoomScaleNormal="80" workbookViewId="0">
      <selection activeCell="C10" sqref="C10"/>
    </sheetView>
  </sheetViews>
  <sheetFormatPr baseColWidth="10" defaultColWidth="0" defaultRowHeight="14.5" x14ac:dyDescent="0.35"/>
  <cols>
    <col min="1" max="1" width="44.453125" style="18" customWidth="1"/>
    <col min="2" max="2" width="35" customWidth="1"/>
    <col min="3" max="3" width="64.453125" customWidth="1"/>
    <col min="4" max="16384" width="11.453125" hidden="1"/>
  </cols>
  <sheetData>
    <row r="1" spans="1:3" ht="18.5" x14ac:dyDescent="0.35">
      <c r="A1" s="42" t="s">
        <v>20</v>
      </c>
      <c r="B1" s="42"/>
      <c r="C1" s="42"/>
    </row>
    <row r="2" spans="1:3" x14ac:dyDescent="0.35">
      <c r="A2" s="5" t="s">
        <v>21</v>
      </c>
      <c r="B2" s="80" t="s">
        <v>136</v>
      </c>
      <c r="C2" s="39"/>
    </row>
    <row r="3" spans="1:3" s="18" customFormat="1" x14ac:dyDescent="0.35">
      <c r="A3" s="5" t="s">
        <v>131</v>
      </c>
      <c r="B3" s="29" t="str">
        <f>'GENERALES NOTA 322'!B2:C2</f>
        <v>1600.20.10.19.1382</v>
      </c>
      <c r="C3" s="29"/>
    </row>
    <row r="4" spans="1:3" s="2" customFormat="1" ht="14.4" customHeight="1" x14ac:dyDescent="0.35">
      <c r="A4" s="5" t="s">
        <v>132</v>
      </c>
      <c r="B4" s="29" t="str">
        <f>'GENERALES NOTA 322'!B3:C3</f>
        <v>CONTRALORÍA GENERAL DE SANTIAGO DE CALI</v>
      </c>
      <c r="C4" s="29"/>
    </row>
    <row r="5" spans="1:3" s="2" customFormat="1" x14ac:dyDescent="0.35">
      <c r="A5" s="5" t="s">
        <v>83</v>
      </c>
      <c r="B5" s="29" t="str">
        <f>'GENERALES NOTA 322'!B6:C6</f>
        <v>EMPRESAS MUNICIPALES DE CALI EMCALI E.I.C.E. E.S.P.</v>
      </c>
      <c r="C5" s="29"/>
    </row>
    <row r="6" spans="1:3" s="2" customFormat="1" x14ac:dyDescent="0.35">
      <c r="A6" s="5" t="s">
        <v>133</v>
      </c>
      <c r="B6" s="45" t="str">
        <f>'GENERALES NOTA 322'!B7:C7</f>
        <v>VEINTIÚN MILLONES OCHOCIENTOS VEINTISÉIS MIL CUATROCIENTOS SESENTA Y OCHO PESOS ($21.826.468)</v>
      </c>
      <c r="C6" s="45"/>
    </row>
    <row r="7" spans="1:3" s="2" customFormat="1" x14ac:dyDescent="0.35">
      <c r="A7" s="5" t="s">
        <v>135</v>
      </c>
      <c r="B7" s="29" t="str">
        <f>'GENERALES NOTA 322'!B8:C8</f>
        <v>ALLIANZ SEGUROS S.A. y LA PREVISORA S.A. COMPAÑÍA DE SEGUROS (coaseguro)</v>
      </c>
      <c r="C7" s="29"/>
    </row>
    <row r="8" spans="1:3" x14ac:dyDescent="0.35">
      <c r="A8" s="19" t="s">
        <v>22</v>
      </c>
      <c r="B8" s="29" t="s">
        <v>137</v>
      </c>
      <c r="C8" s="29"/>
    </row>
    <row r="9" spans="1:3" x14ac:dyDescent="0.35">
      <c r="A9" s="19" t="s">
        <v>23</v>
      </c>
      <c r="B9" s="29" t="s">
        <v>138</v>
      </c>
      <c r="C9" s="29"/>
    </row>
    <row r="10" spans="1:3" ht="29" x14ac:dyDescent="0.35">
      <c r="A10" s="81" t="s">
        <v>24</v>
      </c>
      <c r="B10" s="82">
        <v>800000000</v>
      </c>
      <c r="C10" s="83" t="s">
        <v>139</v>
      </c>
    </row>
    <row r="11" spans="1:3" x14ac:dyDescent="0.35">
      <c r="A11" s="19" t="s">
        <v>25</v>
      </c>
      <c r="B11" s="30" t="s">
        <v>109</v>
      </c>
      <c r="C11" s="31"/>
    </row>
    <row r="12" spans="1:3" x14ac:dyDescent="0.35">
      <c r="A12" s="19" t="s">
        <v>26</v>
      </c>
      <c r="B12" s="29" t="s">
        <v>140</v>
      </c>
      <c r="C12" s="29"/>
    </row>
    <row r="13" spans="1:3" x14ac:dyDescent="0.35">
      <c r="A13" s="19" t="s">
        <v>27</v>
      </c>
      <c r="B13" s="29" t="s">
        <v>87</v>
      </c>
      <c r="C13" s="29"/>
    </row>
    <row r="14" spans="1:3" x14ac:dyDescent="0.35">
      <c r="A14" s="19" t="s">
        <v>28</v>
      </c>
      <c r="B14" s="29" t="s">
        <v>87</v>
      </c>
      <c r="C14" s="29"/>
    </row>
    <row r="15" spans="1:3" x14ac:dyDescent="0.35">
      <c r="A15" s="74" t="s">
        <v>29</v>
      </c>
      <c r="B15" s="29" t="s">
        <v>99</v>
      </c>
      <c r="C15" s="29"/>
    </row>
    <row r="16" spans="1:3" x14ac:dyDescent="0.35">
      <c r="A16" s="75"/>
      <c r="B16" s="78" t="s">
        <v>30</v>
      </c>
      <c r="C16" s="78" t="s">
        <v>31</v>
      </c>
    </row>
    <row r="17" spans="1:3" x14ac:dyDescent="0.35">
      <c r="A17" s="75"/>
      <c r="B17" s="8" t="s">
        <v>142</v>
      </c>
      <c r="C17" s="8" t="s">
        <v>144</v>
      </c>
    </row>
    <row r="18" spans="1:3" ht="29" x14ac:dyDescent="0.35">
      <c r="A18" s="75"/>
      <c r="B18" s="8" t="s">
        <v>141</v>
      </c>
      <c r="C18" s="84" t="s">
        <v>143</v>
      </c>
    </row>
    <row r="19" spans="1:3" x14ac:dyDescent="0.35">
      <c r="A19" s="19" t="s">
        <v>32</v>
      </c>
      <c r="B19" s="29" t="s">
        <v>92</v>
      </c>
      <c r="C19" s="29"/>
    </row>
    <row r="20" spans="1:3" x14ac:dyDescent="0.35">
      <c r="A20" s="19" t="s">
        <v>33</v>
      </c>
      <c r="B20" s="29" t="s">
        <v>92</v>
      </c>
      <c r="C20" s="29"/>
    </row>
    <row r="21" spans="1:3" x14ac:dyDescent="0.35">
      <c r="A21" s="76" t="s">
        <v>34</v>
      </c>
      <c r="B21" s="29" t="s">
        <v>92</v>
      </c>
      <c r="C21" s="29"/>
    </row>
    <row r="22" spans="1:3" x14ac:dyDescent="0.35">
      <c r="A22" s="79" t="s">
        <v>35</v>
      </c>
      <c r="B22" s="79"/>
      <c r="C22" s="79"/>
    </row>
    <row r="23" spans="1:3" ht="87" x14ac:dyDescent="0.35">
      <c r="A23" s="38" t="s">
        <v>36</v>
      </c>
      <c r="B23" s="39"/>
      <c r="C23" s="85" t="s">
        <v>145</v>
      </c>
    </row>
    <row r="24" spans="1:3" ht="43.5" x14ac:dyDescent="0.35">
      <c r="A24" s="38" t="s">
        <v>37</v>
      </c>
      <c r="B24" s="39"/>
      <c r="C24" s="85" t="s">
        <v>149</v>
      </c>
    </row>
    <row r="25" spans="1:3" ht="29" x14ac:dyDescent="0.35">
      <c r="A25" s="33" t="s">
        <v>151</v>
      </c>
      <c r="B25" s="34"/>
      <c r="C25" s="86" t="s">
        <v>150</v>
      </c>
    </row>
    <row r="26" spans="1:3" x14ac:dyDescent="0.35">
      <c r="A26" s="88" t="s">
        <v>38</v>
      </c>
      <c r="B26" s="12"/>
      <c r="C26" s="85" t="s">
        <v>146</v>
      </c>
    </row>
    <row r="27" spans="1:3" ht="29" x14ac:dyDescent="0.35">
      <c r="A27" s="38" t="s">
        <v>39</v>
      </c>
      <c r="B27" s="39"/>
      <c r="C27" s="85" t="s">
        <v>147</v>
      </c>
    </row>
    <row r="28" spans="1:3" x14ac:dyDescent="0.35">
      <c r="A28" s="38" t="s">
        <v>40</v>
      </c>
      <c r="B28" s="39"/>
      <c r="C28" s="87" t="s">
        <v>148</v>
      </c>
    </row>
    <row r="29" spans="1:3" x14ac:dyDescent="0.35">
      <c r="A29" s="38" t="s">
        <v>41</v>
      </c>
      <c r="B29" s="39"/>
      <c r="C29" s="17" t="s">
        <v>146</v>
      </c>
    </row>
    <row r="30" spans="1:3" x14ac:dyDescent="0.35">
      <c r="A30" s="43" t="s">
        <v>42</v>
      </c>
      <c r="B30" s="44"/>
      <c r="C30" s="17" t="s">
        <v>146</v>
      </c>
    </row>
    <row r="31" spans="1:3" x14ac:dyDescent="0.35">
      <c r="A31" s="47" t="s">
        <v>43</v>
      </c>
      <c r="B31" s="47"/>
      <c r="C31" s="47"/>
    </row>
    <row r="32" spans="1:3" x14ac:dyDescent="0.35">
      <c r="A32" s="46" t="s">
        <v>44</v>
      </c>
      <c r="B32" s="46"/>
      <c r="C32" s="17" t="s">
        <v>146</v>
      </c>
    </row>
    <row r="33" spans="1:3" x14ac:dyDescent="0.35">
      <c r="A33" s="46" t="s">
        <v>45</v>
      </c>
      <c r="B33" s="46"/>
      <c r="C33" s="17" t="s">
        <v>146</v>
      </c>
    </row>
    <row r="34" spans="1:3" x14ac:dyDescent="0.35">
      <c r="A34" s="46" t="s">
        <v>46</v>
      </c>
      <c r="B34" s="46"/>
      <c r="C34" s="17" t="s">
        <v>146</v>
      </c>
    </row>
    <row r="35" spans="1:3" x14ac:dyDescent="0.35">
      <c r="A35" s="46" t="s">
        <v>47</v>
      </c>
      <c r="B35" s="46"/>
      <c r="C35" s="17" t="s">
        <v>146</v>
      </c>
    </row>
    <row r="36" spans="1:3" x14ac:dyDescent="0.35">
      <c r="A36" s="46" t="s">
        <v>48</v>
      </c>
      <c r="B36" s="46"/>
      <c r="C36" s="17" t="s">
        <v>146</v>
      </c>
    </row>
    <row r="37" spans="1:3" x14ac:dyDescent="0.35">
      <c r="A37" s="46" t="s">
        <v>49</v>
      </c>
      <c r="B37" s="46"/>
      <c r="C37" s="17" t="s">
        <v>146</v>
      </c>
    </row>
    <row r="38" spans="1:3" x14ac:dyDescent="0.35">
      <c r="A38" s="46" t="s">
        <v>50</v>
      </c>
      <c r="B38" s="46"/>
      <c r="C38" s="17" t="s">
        <v>146</v>
      </c>
    </row>
    <row r="39" spans="1:3" x14ac:dyDescent="0.35">
      <c r="A39" s="46" t="s">
        <v>51</v>
      </c>
      <c r="B39" s="46"/>
      <c r="C39" s="17" t="s">
        <v>146</v>
      </c>
    </row>
    <row r="40" spans="1:3" x14ac:dyDescent="0.35">
      <c r="A40" s="46" t="s">
        <v>52</v>
      </c>
      <c r="B40" s="46"/>
      <c r="C40" s="17" t="s">
        <v>146</v>
      </c>
    </row>
    <row r="41" spans="1:3" x14ac:dyDescent="0.35">
      <c r="A41" s="46" t="s">
        <v>53</v>
      </c>
      <c r="B41" s="46"/>
      <c r="C41" s="17" t="s">
        <v>146</v>
      </c>
    </row>
    <row r="42" spans="1:3" x14ac:dyDescent="0.35">
      <c r="A42" s="46" t="s">
        <v>54</v>
      </c>
      <c r="B42" s="46"/>
      <c r="C42" s="17" t="s">
        <v>146</v>
      </c>
    </row>
    <row r="43" spans="1:3" x14ac:dyDescent="0.35">
      <c r="A43" s="46" t="s">
        <v>55</v>
      </c>
      <c r="B43" s="46"/>
      <c r="C43" s="17" t="s">
        <v>146</v>
      </c>
    </row>
    <row r="44" spans="1:3" x14ac:dyDescent="0.35">
      <c r="A44" s="46" t="s">
        <v>56</v>
      </c>
      <c r="B44" s="46"/>
      <c r="C44" s="17" t="s">
        <v>146</v>
      </c>
    </row>
    <row r="45" spans="1:3" x14ac:dyDescent="0.35">
      <c r="A45" s="46" t="s">
        <v>57</v>
      </c>
      <c r="B45" s="46"/>
      <c r="C45" s="17" t="s">
        <v>146</v>
      </c>
    </row>
    <row r="46" spans="1:3" x14ac:dyDescent="0.35">
      <c r="A46" s="46" t="s">
        <v>58</v>
      </c>
      <c r="B46" s="46"/>
      <c r="C46" s="17" t="s">
        <v>146</v>
      </c>
    </row>
    <row r="47" spans="1:3" x14ac:dyDescent="0.35">
      <c r="A47" s="46" t="s">
        <v>59</v>
      </c>
      <c r="B47" s="46"/>
      <c r="C47" s="17" t="s">
        <v>146</v>
      </c>
    </row>
  </sheetData>
  <mergeCells count="43">
    <mergeCell ref="B3:C3"/>
    <mergeCell ref="A45:B45"/>
    <mergeCell ref="A46:B46"/>
    <mergeCell ref="A47:B47"/>
    <mergeCell ref="A43:B43"/>
    <mergeCell ref="A27:B27"/>
    <mergeCell ref="A28:B28"/>
    <mergeCell ref="A29:B29"/>
    <mergeCell ref="A30:B30"/>
    <mergeCell ref="A44:B44"/>
    <mergeCell ref="A37:B37"/>
    <mergeCell ref="A38:B38"/>
    <mergeCell ref="A39:B39"/>
    <mergeCell ref="A40:B40"/>
    <mergeCell ref="A41:B41"/>
    <mergeCell ref="A24:B24"/>
    <mergeCell ref="A42:B42"/>
    <mergeCell ref="A36:B36"/>
    <mergeCell ref="A31:C31"/>
    <mergeCell ref="A32:B32"/>
    <mergeCell ref="A33:B33"/>
    <mergeCell ref="A34:B34"/>
    <mergeCell ref="A35:B35"/>
    <mergeCell ref="B19:C19"/>
    <mergeCell ref="B20:C20"/>
    <mergeCell ref="B21:C21"/>
    <mergeCell ref="A22:C22"/>
    <mergeCell ref="A23:B23"/>
    <mergeCell ref="A25:B25"/>
    <mergeCell ref="B13:C13"/>
    <mergeCell ref="A1:C1"/>
    <mergeCell ref="B8:C8"/>
    <mergeCell ref="B9:C9"/>
    <mergeCell ref="B11:C11"/>
    <mergeCell ref="B12:C12"/>
    <mergeCell ref="B2:C2"/>
    <mergeCell ref="B4:C4"/>
    <mergeCell ref="B5:C5"/>
    <mergeCell ref="B6:C6"/>
    <mergeCell ref="B7:C7"/>
    <mergeCell ref="B14:C14"/>
    <mergeCell ref="A15:A18"/>
    <mergeCell ref="B15:C15"/>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3">
        <x14:dataValidation type="list" allowBlank="1" showInputMessage="1" showErrorMessage="1" xr:uid="{4335DF3C-FC34-496D-859E-11EB4E59D1F6}">
          <x14:formula1>
            <xm:f>Hoja2!$C$2:$C$4</xm:f>
          </x14:formula1>
          <xm:sqref>B15:C15</xm:sqref>
        </x14:dataValidation>
        <x14:dataValidation type="list" allowBlank="1" showInputMessage="1" showErrorMessage="1" xr:uid="{0E3F1829-BF3F-4441-A13D-CA38524C6926}">
          <x14:formula1>
            <xm:f>Hoja2!$A$2:$A$5</xm:f>
          </x14:formula1>
          <xm:sqref>B11:C11</xm:sqref>
        </x14:dataValidation>
        <x14:dataValidation type="list" allowBlank="1" showInputMessage="1" showErrorMessage="1" xr:uid="{CE598DA5-BE60-4504-8641-5BC1D7DE4EC8}">
          <x14:formula1>
            <xm:f>Hoja2!$B$1:$B$2</xm:f>
          </x14:formula1>
          <xm:sqref>B13:C14 B19:C21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14A6E-D5FA-4D8D-BCFE-264973C0D9A0}">
  <sheetPr>
    <tabColor theme="2" tint="-0.749992370372631"/>
  </sheetPr>
  <dimension ref="A1:XFC50"/>
  <sheetViews>
    <sheetView zoomScale="80" zoomScaleNormal="80" workbookViewId="0">
      <selection activeCell="B2" sqref="B2:C2"/>
    </sheetView>
  </sheetViews>
  <sheetFormatPr baseColWidth="10" defaultColWidth="0" defaultRowHeight="14.5" x14ac:dyDescent="0.35"/>
  <cols>
    <col min="1" max="1" width="41.90625" style="24" customWidth="1"/>
    <col min="2" max="2" width="30.54296875" style="24" customWidth="1"/>
    <col min="3" max="3" width="76.08984375" style="24" customWidth="1"/>
    <col min="4" max="8" width="11.453125" hidden="1" customWidth="1"/>
    <col min="9" max="9" width="12" hidden="1" customWidth="1"/>
    <col min="10" max="10" width="11.453125" hidden="1"/>
    <col min="11" max="11" width="5" hidden="1"/>
    <col min="12" max="16383" width="11.453125" hidden="1"/>
    <col min="16384" max="16384" width="6.90625" hidden="1"/>
  </cols>
  <sheetData>
    <row r="1" spans="1:6" ht="18.5" x14ac:dyDescent="0.35">
      <c r="A1" s="64" t="s">
        <v>60</v>
      </c>
      <c r="B1" s="64"/>
      <c r="C1" s="64"/>
    </row>
    <row r="2" spans="1:6" x14ac:dyDescent="0.35">
      <c r="A2" s="20" t="s">
        <v>21</v>
      </c>
      <c r="B2" s="65" t="str">
        <f>'GENERALES NOTA 321'!B2:C2</f>
        <v>SINIESTRO 97394687 - APLICATIVO 113098</v>
      </c>
      <c r="C2" s="66"/>
    </row>
    <row r="3" spans="1:6" x14ac:dyDescent="0.35">
      <c r="A3" s="21" t="s">
        <v>5</v>
      </c>
      <c r="B3" s="50" t="str">
        <f>'GENERALES NOTA 322'!B2:C2</f>
        <v>1600.20.10.19.1382</v>
      </c>
      <c r="C3" s="51"/>
    </row>
    <row r="4" spans="1:6" s="2" customFormat="1" x14ac:dyDescent="0.35">
      <c r="A4" s="22" t="s">
        <v>6</v>
      </c>
      <c r="B4" s="49" t="str">
        <f>'GENERALES NOTA 322'!B3:C3</f>
        <v>CONTRALORÍA GENERAL DE SANTIAGO DE CALI</v>
      </c>
      <c r="C4" s="49"/>
    </row>
    <row r="5" spans="1:6" s="2" customFormat="1" x14ac:dyDescent="0.35">
      <c r="A5" s="22" t="s">
        <v>9</v>
      </c>
      <c r="B5" s="65" t="str">
        <f>'GENERALES NOTA 321'!B5:C5</f>
        <v>EMPRESAS MUNICIPALES DE CALI EMCALI E.I.C.E. E.S.P.</v>
      </c>
      <c r="C5" s="66"/>
    </row>
    <row r="6" spans="1:6" s="2" customFormat="1" x14ac:dyDescent="0.35">
      <c r="A6" s="5" t="s">
        <v>61</v>
      </c>
      <c r="B6" s="67">
        <f>'GENERALES NOTA 321'!B10:C10</f>
        <v>800000000</v>
      </c>
      <c r="C6" s="68"/>
    </row>
    <row r="7" spans="1:6" s="2" customFormat="1" x14ac:dyDescent="0.35">
      <c r="A7" s="5" t="s">
        <v>10</v>
      </c>
      <c r="B7" s="63" t="str">
        <f>'GENERALES NOTA 322'!B7:C7</f>
        <v>VEINTIÚN MILLONES OCHOCIENTOS VEINTISÉIS MIL CUATROCIENTOS SESENTA Y OCHO PESOS ($21.826.468)</v>
      </c>
      <c r="C7" s="63"/>
    </row>
    <row r="8" spans="1:6" s="2" customFormat="1" x14ac:dyDescent="0.35">
      <c r="A8" s="22" t="s">
        <v>11</v>
      </c>
      <c r="B8" s="49" t="str">
        <f>'GENERALES NOTA 322'!B8:C8</f>
        <v>ALLIANZ SEGUROS S.A. y LA PREVISORA S.A. COMPAÑÍA DE SEGUROS (coaseguro)</v>
      </c>
      <c r="C8" s="49"/>
    </row>
    <row r="9" spans="1:6" ht="23.25" customHeight="1" x14ac:dyDescent="0.35">
      <c r="A9" s="23" t="s">
        <v>62</v>
      </c>
      <c r="B9" s="50" t="s">
        <v>63</v>
      </c>
      <c r="C9" s="51"/>
    </row>
    <row r="10" spans="1:6" ht="58" x14ac:dyDescent="0.35">
      <c r="A10" s="22" t="s">
        <v>64</v>
      </c>
      <c r="B10" s="52"/>
      <c r="C10" s="53"/>
      <c r="E10" t="s">
        <v>65</v>
      </c>
      <c r="F10" s="11">
        <v>0.7</v>
      </c>
    </row>
    <row r="11" spans="1:6" x14ac:dyDescent="0.35">
      <c r="A11" s="27" t="s">
        <v>66</v>
      </c>
      <c r="B11" s="54">
        <f>(B12-B14)*B13</f>
        <v>800000000</v>
      </c>
      <c r="C11" s="55"/>
      <c r="E11" t="s">
        <v>63</v>
      </c>
      <c r="F11" s="11">
        <v>0.3</v>
      </c>
    </row>
    <row r="12" spans="1:6" x14ac:dyDescent="0.35">
      <c r="A12" s="10" t="s">
        <v>67</v>
      </c>
      <c r="B12" s="58">
        <f>MIN(B6,B7)</f>
        <v>800000000</v>
      </c>
      <c r="C12" s="59"/>
      <c r="F12" s="11"/>
    </row>
    <row r="13" spans="1:6" x14ac:dyDescent="0.35">
      <c r="A13" s="23" t="s">
        <v>29</v>
      </c>
      <c r="B13" s="60">
        <v>1</v>
      </c>
      <c r="C13" s="60"/>
      <c r="F13" s="11"/>
    </row>
    <row r="14" spans="1:6" x14ac:dyDescent="0.35">
      <c r="A14" s="23" t="s">
        <v>68</v>
      </c>
      <c r="B14" s="61">
        <v>0</v>
      </c>
      <c r="C14" s="62"/>
      <c r="F14" s="11"/>
    </row>
    <row r="15" spans="1:6" x14ac:dyDescent="0.35">
      <c r="A15" s="26" t="s">
        <v>69</v>
      </c>
      <c r="B15" s="56">
        <f>IFERROR(B11*(VLOOKUP(B9,E10:F15,2,0)),16666)</f>
        <v>240000000</v>
      </c>
      <c r="C15" s="57"/>
    </row>
    <row r="16" spans="1:6" ht="180" customHeight="1" x14ac:dyDescent="0.35">
      <c r="A16" s="22" t="s">
        <v>70</v>
      </c>
      <c r="B16" s="50"/>
      <c r="C16" s="51"/>
    </row>
    <row r="17" spans="1:3" ht="87" x14ac:dyDescent="0.35">
      <c r="A17" s="22" t="s">
        <v>71</v>
      </c>
      <c r="B17" s="48"/>
      <c r="C17" s="48"/>
    </row>
    <row r="19" spans="1:3" x14ac:dyDescent="0.35">
      <c r="B19" s="25"/>
      <c r="C19" s="25"/>
    </row>
    <row r="20" spans="1:3" x14ac:dyDescent="0.35">
      <c r="B20" s="25"/>
      <c r="C20" s="25"/>
    </row>
    <row r="21" spans="1:3" x14ac:dyDescent="0.35">
      <c r="B21" s="25"/>
      <c r="C21" s="25"/>
    </row>
    <row r="22" spans="1:3" x14ac:dyDescent="0.35">
      <c r="B22" s="25"/>
      <c r="C22" s="25"/>
    </row>
    <row r="23" spans="1:3" x14ac:dyDescent="0.35">
      <c r="B23" s="25"/>
      <c r="C23" s="25"/>
    </row>
    <row r="24" spans="1:3" x14ac:dyDescent="0.35">
      <c r="B24" s="25"/>
      <c r="C24" s="25"/>
    </row>
    <row r="25" spans="1:3" x14ac:dyDescent="0.35">
      <c r="B25" s="25"/>
      <c r="C25" s="25"/>
    </row>
    <row r="26" spans="1:3" x14ac:dyDescent="0.35">
      <c r="B26" s="25"/>
      <c r="C26" s="25"/>
    </row>
    <row r="27" spans="1:3" x14ac:dyDescent="0.35">
      <c r="B27" s="25"/>
      <c r="C27" s="25"/>
    </row>
    <row r="28" spans="1:3" x14ac:dyDescent="0.35">
      <c r="B28" s="25"/>
      <c r="C28" s="25"/>
    </row>
    <row r="29" spans="1:3" x14ac:dyDescent="0.35">
      <c r="B29" s="25"/>
      <c r="C29" s="25"/>
    </row>
    <row r="30" spans="1:3" x14ac:dyDescent="0.35">
      <c r="B30" s="25"/>
      <c r="C30" s="25"/>
    </row>
    <row r="31" spans="1:3" x14ac:dyDescent="0.35">
      <c r="B31" s="25"/>
      <c r="C31" s="25"/>
    </row>
    <row r="32" spans="1:3" x14ac:dyDescent="0.35">
      <c r="B32" s="25"/>
      <c r="C32" s="25"/>
    </row>
    <row r="33" spans="2:3" x14ac:dyDescent="0.35">
      <c r="B33" s="25"/>
      <c r="C33" s="25"/>
    </row>
    <row r="34" spans="2:3" x14ac:dyDescent="0.35">
      <c r="B34" s="25"/>
      <c r="C34" s="25"/>
    </row>
    <row r="35" spans="2:3" x14ac:dyDescent="0.35">
      <c r="B35" s="25"/>
      <c r="C35" s="25"/>
    </row>
    <row r="36" spans="2:3" x14ac:dyDescent="0.35">
      <c r="B36" s="25"/>
      <c r="C36" s="25"/>
    </row>
    <row r="37" spans="2:3" x14ac:dyDescent="0.35">
      <c r="B37" s="25"/>
      <c r="C37" s="25"/>
    </row>
    <row r="38" spans="2:3" x14ac:dyDescent="0.35">
      <c r="B38" s="25"/>
      <c r="C38" s="25"/>
    </row>
    <row r="39" spans="2:3" x14ac:dyDescent="0.35">
      <c r="B39" s="25"/>
      <c r="C39" s="25"/>
    </row>
    <row r="40" spans="2:3" x14ac:dyDescent="0.35">
      <c r="B40" s="25"/>
      <c r="C40" s="25"/>
    </row>
    <row r="41" spans="2:3" x14ac:dyDescent="0.35">
      <c r="B41" s="25"/>
      <c r="C41" s="25"/>
    </row>
    <row r="42" spans="2:3" x14ac:dyDescent="0.35">
      <c r="B42" s="25"/>
      <c r="C42" s="25"/>
    </row>
    <row r="43" spans="2:3" x14ac:dyDescent="0.35">
      <c r="B43" s="25"/>
      <c r="C43" s="25"/>
    </row>
    <row r="44" spans="2:3" x14ac:dyDescent="0.35">
      <c r="B44" s="25"/>
      <c r="C44" s="25"/>
    </row>
    <row r="45" spans="2:3" x14ac:dyDescent="0.35">
      <c r="B45" s="25"/>
      <c r="C45" s="25"/>
    </row>
    <row r="46" spans="2:3" x14ac:dyDescent="0.35">
      <c r="B46" s="25"/>
      <c r="C46" s="25"/>
    </row>
    <row r="47" spans="2:3" x14ac:dyDescent="0.35">
      <c r="B47" s="25"/>
      <c r="C47" s="25"/>
    </row>
    <row r="48" spans="2:3" x14ac:dyDescent="0.35">
      <c r="B48" s="25"/>
      <c r="C48" s="25"/>
    </row>
    <row r="49" spans="2:3" x14ac:dyDescent="0.35">
      <c r="B49" s="25"/>
      <c r="C49" s="25"/>
    </row>
    <row r="50" spans="2:3" x14ac:dyDescent="0.35">
      <c r="B50" s="25"/>
      <c r="C50" s="25"/>
    </row>
  </sheetData>
  <sheetProtection selectLockedCells="1"/>
  <mergeCells count="17">
    <mergeCell ref="B7:C7"/>
    <mergeCell ref="A1:C1"/>
    <mergeCell ref="B2:C2"/>
    <mergeCell ref="B3:C3"/>
    <mergeCell ref="B4:C4"/>
    <mergeCell ref="B5:C5"/>
    <mergeCell ref="B6:C6"/>
    <mergeCell ref="B17:C17"/>
    <mergeCell ref="B8:C8"/>
    <mergeCell ref="B9:C9"/>
    <mergeCell ref="B10:C10"/>
    <mergeCell ref="B11:C11"/>
    <mergeCell ref="B15:C15"/>
    <mergeCell ref="B16:C16"/>
    <mergeCell ref="B12:C12"/>
    <mergeCell ref="B13:C13"/>
    <mergeCell ref="B14:C14"/>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A6F9180E-C335-4812-A794-2445E8058128}">
          <x14:formula1>
            <xm:f>Hoja2!$F$1:$F$3</xm:f>
          </x14:formula1>
          <xm:sqref>B9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32B29-4B15-46E1-A8D0-150011A85F4A}">
  <sheetPr>
    <tabColor theme="2" tint="-0.749992370372631"/>
  </sheetPr>
  <dimension ref="A1:XFC50"/>
  <sheetViews>
    <sheetView zoomScale="70" zoomScaleNormal="70" workbookViewId="0">
      <selection activeCell="B2" sqref="B2:C2"/>
    </sheetView>
  </sheetViews>
  <sheetFormatPr baseColWidth="10" defaultColWidth="0" defaultRowHeight="14.5" x14ac:dyDescent="0.35"/>
  <cols>
    <col min="1" max="1" width="41.90625" style="24" customWidth="1"/>
    <col min="2" max="2" width="30.54296875" style="24" customWidth="1"/>
    <col min="3" max="3" width="76.08984375" style="24" customWidth="1"/>
    <col min="4" max="8" width="11.453125" hidden="1" customWidth="1"/>
    <col min="9" max="9" width="12" hidden="1" customWidth="1"/>
    <col min="10" max="10" width="11.453125" hidden="1"/>
    <col min="11" max="11" width="5" hidden="1"/>
    <col min="12" max="16383" width="11.453125" hidden="1"/>
    <col min="16384" max="16384" width="6.90625" hidden="1"/>
  </cols>
  <sheetData>
    <row r="1" spans="1:6" ht="18.5" x14ac:dyDescent="0.35">
      <c r="A1" s="64" t="s">
        <v>60</v>
      </c>
      <c r="B1" s="64"/>
      <c r="C1" s="64"/>
    </row>
    <row r="2" spans="1:6" x14ac:dyDescent="0.35">
      <c r="A2" s="20" t="s">
        <v>21</v>
      </c>
      <c r="B2" s="65" t="str">
        <f>'GENERALES NOTA 321'!B2:C2</f>
        <v>SINIESTRO 97394687 - APLICATIVO 113098</v>
      </c>
      <c r="C2" s="66"/>
    </row>
    <row r="3" spans="1:6" x14ac:dyDescent="0.35">
      <c r="A3" s="21" t="s">
        <v>5</v>
      </c>
      <c r="B3" s="50" t="str">
        <f>'GENERALES NOTA 322'!B2:C2</f>
        <v>1600.20.10.19.1382</v>
      </c>
      <c r="C3" s="51"/>
    </row>
    <row r="4" spans="1:6" s="2" customFormat="1" x14ac:dyDescent="0.35">
      <c r="A4" s="22" t="s">
        <v>6</v>
      </c>
      <c r="B4" s="49" t="str">
        <f>'GENERALES NOTA 322'!B3:C3</f>
        <v>CONTRALORÍA GENERAL DE SANTIAGO DE CALI</v>
      </c>
      <c r="C4" s="49"/>
    </row>
    <row r="5" spans="1:6" s="2" customFormat="1" x14ac:dyDescent="0.35">
      <c r="A5" s="22" t="s">
        <v>9</v>
      </c>
      <c r="B5" s="65" t="str">
        <f>'GENERALES NOTA 321'!B5:C5</f>
        <v>EMPRESAS MUNICIPALES DE CALI EMCALI E.I.C.E. E.S.P.</v>
      </c>
      <c r="C5" s="66"/>
    </row>
    <row r="6" spans="1:6" s="2" customFormat="1" x14ac:dyDescent="0.35">
      <c r="A6" s="5" t="s">
        <v>61</v>
      </c>
      <c r="B6" s="67">
        <f>'GENERALES NOTA 321'!B10:C10</f>
        <v>800000000</v>
      </c>
      <c r="C6" s="68"/>
    </row>
    <row r="7" spans="1:6" s="2" customFormat="1" x14ac:dyDescent="0.35">
      <c r="A7" s="5" t="s">
        <v>10</v>
      </c>
      <c r="B7" s="63" t="str">
        <f>'GENERALES NOTA 322'!B7:C7</f>
        <v>VEINTIÚN MILLONES OCHOCIENTOS VEINTISÉIS MIL CUATROCIENTOS SESENTA Y OCHO PESOS ($21.826.468)</v>
      </c>
      <c r="C7" s="63"/>
    </row>
    <row r="8" spans="1:6" s="2" customFormat="1" x14ac:dyDescent="0.35">
      <c r="A8" s="22" t="s">
        <v>11</v>
      </c>
      <c r="B8" s="49" t="str">
        <f>'GENERALES NOTA 322'!B8:C8</f>
        <v>ALLIANZ SEGUROS S.A. y LA PREVISORA S.A. COMPAÑÍA DE SEGUROS (coaseguro)</v>
      </c>
      <c r="C8" s="49"/>
    </row>
    <row r="9" spans="1:6" ht="23.25" customHeight="1" x14ac:dyDescent="0.35">
      <c r="A9" s="23" t="s">
        <v>62</v>
      </c>
      <c r="B9" s="50" t="s">
        <v>72</v>
      </c>
      <c r="C9" s="51"/>
    </row>
    <row r="10" spans="1:6" ht="58" x14ac:dyDescent="0.35">
      <c r="A10" s="22" t="s">
        <v>64</v>
      </c>
      <c r="B10" s="52"/>
      <c r="C10" s="53"/>
      <c r="E10" t="s">
        <v>65</v>
      </c>
      <c r="F10" s="11">
        <v>0.7</v>
      </c>
    </row>
    <row r="11" spans="1:6" x14ac:dyDescent="0.35">
      <c r="A11" s="27" t="s">
        <v>66</v>
      </c>
      <c r="B11" s="54">
        <f>(B12-B14)*B13</f>
        <v>800000000</v>
      </c>
      <c r="C11" s="55"/>
      <c r="E11" t="s">
        <v>63</v>
      </c>
      <c r="F11" s="11">
        <v>0.3</v>
      </c>
    </row>
    <row r="12" spans="1:6" x14ac:dyDescent="0.35">
      <c r="A12" s="10" t="s">
        <v>67</v>
      </c>
      <c r="B12" s="58">
        <f>MIN(B6,B7)</f>
        <v>800000000</v>
      </c>
      <c r="C12" s="59"/>
      <c r="F12" s="11"/>
    </row>
    <row r="13" spans="1:6" x14ac:dyDescent="0.35">
      <c r="A13" s="23" t="s">
        <v>29</v>
      </c>
      <c r="B13" s="60">
        <v>1</v>
      </c>
      <c r="C13" s="60"/>
      <c r="F13" s="11"/>
    </row>
    <row r="14" spans="1:6" x14ac:dyDescent="0.35">
      <c r="A14" s="23" t="s">
        <v>68</v>
      </c>
      <c r="B14" s="61">
        <v>0</v>
      </c>
      <c r="C14" s="61"/>
      <c r="F14" s="11"/>
    </row>
    <row r="15" spans="1:6" x14ac:dyDescent="0.35">
      <c r="A15" s="26" t="s">
        <v>69</v>
      </c>
      <c r="B15" s="56">
        <f>IFERROR(B11*(VLOOKUP(B9,E10:F15,2,0)),16666)</f>
        <v>16666</v>
      </c>
      <c r="C15" s="57"/>
    </row>
    <row r="16" spans="1:6" ht="180" customHeight="1" x14ac:dyDescent="0.35">
      <c r="A16" s="22" t="s">
        <v>70</v>
      </c>
      <c r="B16" s="50"/>
      <c r="C16" s="51"/>
    </row>
    <row r="17" spans="1:3" ht="87" x14ac:dyDescent="0.35">
      <c r="A17" s="22" t="s">
        <v>71</v>
      </c>
      <c r="B17" s="48"/>
      <c r="C17" s="48"/>
    </row>
    <row r="19" spans="1:3" x14ac:dyDescent="0.35">
      <c r="B19" s="25"/>
      <c r="C19" s="25"/>
    </row>
    <row r="20" spans="1:3" x14ac:dyDescent="0.35">
      <c r="B20" s="25"/>
      <c r="C20" s="25"/>
    </row>
    <row r="21" spans="1:3" x14ac:dyDescent="0.35">
      <c r="B21" s="25"/>
      <c r="C21" s="25"/>
    </row>
    <row r="22" spans="1:3" x14ac:dyDescent="0.35">
      <c r="B22" s="25"/>
      <c r="C22" s="25"/>
    </row>
    <row r="23" spans="1:3" x14ac:dyDescent="0.35">
      <c r="B23" s="25"/>
      <c r="C23" s="25"/>
    </row>
    <row r="24" spans="1:3" x14ac:dyDescent="0.35">
      <c r="B24" s="25"/>
      <c r="C24" s="25"/>
    </row>
    <row r="25" spans="1:3" x14ac:dyDescent="0.35">
      <c r="B25" s="25"/>
      <c r="C25" s="25"/>
    </row>
    <row r="26" spans="1:3" x14ac:dyDescent="0.35">
      <c r="B26" s="25"/>
      <c r="C26" s="25"/>
    </row>
    <row r="27" spans="1:3" x14ac:dyDescent="0.35">
      <c r="B27" s="25"/>
      <c r="C27" s="25"/>
    </row>
    <row r="28" spans="1:3" x14ac:dyDescent="0.35">
      <c r="B28" s="25"/>
      <c r="C28" s="25"/>
    </row>
    <row r="29" spans="1:3" x14ac:dyDescent="0.35">
      <c r="B29" s="25"/>
      <c r="C29" s="25"/>
    </row>
    <row r="30" spans="1:3" x14ac:dyDescent="0.35">
      <c r="B30" s="25"/>
      <c r="C30" s="25"/>
    </row>
    <row r="31" spans="1:3" x14ac:dyDescent="0.35">
      <c r="B31" s="25"/>
      <c r="C31" s="25"/>
    </row>
    <row r="32" spans="1:3" x14ac:dyDescent="0.35">
      <c r="B32" s="25"/>
      <c r="C32" s="25"/>
    </row>
    <row r="33" spans="2:3" x14ac:dyDescent="0.35">
      <c r="B33" s="25"/>
      <c r="C33" s="25"/>
    </row>
    <row r="34" spans="2:3" x14ac:dyDescent="0.35">
      <c r="B34" s="25"/>
      <c r="C34" s="25"/>
    </row>
    <row r="35" spans="2:3" x14ac:dyDescent="0.35">
      <c r="B35" s="25"/>
      <c r="C35" s="25"/>
    </row>
    <row r="36" spans="2:3" x14ac:dyDescent="0.35">
      <c r="B36" s="25"/>
      <c r="C36" s="25"/>
    </row>
    <row r="37" spans="2:3" x14ac:dyDescent="0.35">
      <c r="B37" s="25"/>
      <c r="C37" s="25"/>
    </row>
    <row r="38" spans="2:3" x14ac:dyDescent="0.35">
      <c r="B38" s="25"/>
      <c r="C38" s="25"/>
    </row>
    <row r="39" spans="2:3" x14ac:dyDescent="0.35">
      <c r="B39" s="25"/>
      <c r="C39" s="25"/>
    </row>
    <row r="40" spans="2:3" x14ac:dyDescent="0.35">
      <c r="B40" s="25"/>
      <c r="C40" s="25"/>
    </row>
    <row r="41" spans="2:3" x14ac:dyDescent="0.35">
      <c r="B41" s="25"/>
      <c r="C41" s="25"/>
    </row>
    <row r="42" spans="2:3" x14ac:dyDescent="0.35">
      <c r="B42" s="25"/>
      <c r="C42" s="25"/>
    </row>
    <row r="43" spans="2:3" x14ac:dyDescent="0.35">
      <c r="B43" s="25"/>
      <c r="C43" s="25"/>
    </row>
    <row r="44" spans="2:3" x14ac:dyDescent="0.35">
      <c r="B44" s="25"/>
      <c r="C44" s="25"/>
    </row>
    <row r="45" spans="2:3" x14ac:dyDescent="0.35">
      <c r="B45" s="25"/>
      <c r="C45" s="25"/>
    </row>
    <row r="46" spans="2:3" x14ac:dyDescent="0.35">
      <c r="B46" s="25"/>
      <c r="C46" s="25"/>
    </row>
    <row r="47" spans="2:3" x14ac:dyDescent="0.35">
      <c r="B47" s="25"/>
      <c r="C47" s="25"/>
    </row>
    <row r="48" spans="2:3" x14ac:dyDescent="0.35">
      <c r="B48" s="25"/>
      <c r="C48" s="25"/>
    </row>
    <row r="49" spans="2:3" x14ac:dyDescent="0.35">
      <c r="B49" s="25"/>
      <c r="C49" s="25"/>
    </row>
    <row r="50" spans="2:3" x14ac:dyDescent="0.35">
      <c r="B50" s="25"/>
      <c r="C50" s="25"/>
    </row>
  </sheetData>
  <sheetProtection algorithmName="SHA-512" hashValue="jGxudA+mKk18RYgjXAOr4JQiuer9e9B4pHZU23yUbQDiGcmaRS+yI5IySby9C1nZ3ATh8e24yKN7yBiTfF4fNw==" saltValue="D/2xMyrndHN09NCUBHa++Q==" spinCount="100000" sheet="1" objects="1" scenarios="1" selectLockedCells="1"/>
  <mergeCells count="17">
    <mergeCell ref="B13:C13"/>
    <mergeCell ref="B14:C14"/>
    <mergeCell ref="B15:C15"/>
    <mergeCell ref="B16:C16"/>
    <mergeCell ref="B17:C17"/>
    <mergeCell ref="B12:C12"/>
    <mergeCell ref="A1:C1"/>
    <mergeCell ref="B2:C2"/>
    <mergeCell ref="B3:C3"/>
    <mergeCell ref="B4:C4"/>
    <mergeCell ref="B5:C5"/>
    <mergeCell ref="B6:C6"/>
    <mergeCell ref="B7:C7"/>
    <mergeCell ref="B8:C8"/>
    <mergeCell ref="B9:C9"/>
    <mergeCell ref="B10:C10"/>
    <mergeCell ref="B11:C11"/>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2BD093CE-D985-428A-928C-F0887A386F7A}">
          <x14:formula1>
            <xm:f>Hoja2!$F$1:$F$3</xm:f>
          </x14:formula1>
          <xm:sqref>B9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8956A-6F1C-4392-879B-C7185185F575}">
  <sheetPr>
    <tabColor theme="2" tint="-0.749992370372631"/>
  </sheetPr>
  <dimension ref="A1:XFC13"/>
  <sheetViews>
    <sheetView workbookViewId="0">
      <selection activeCell="B2" sqref="B2:C2"/>
    </sheetView>
  </sheetViews>
  <sheetFormatPr baseColWidth="10" defaultColWidth="11.453125" defaultRowHeight="14.5" x14ac:dyDescent="0.35"/>
  <cols>
    <col min="1" max="1" width="35.54296875" customWidth="1"/>
    <col min="2" max="2" width="31.90625" customWidth="1"/>
    <col min="3" max="3" width="63.08984375" customWidth="1"/>
    <col min="4" max="16383" width="0" hidden="1" customWidth="1"/>
    <col min="16384" max="16384" width="0.90625" hidden="1" customWidth="1"/>
  </cols>
  <sheetData>
    <row r="1" spans="1:3" ht="18.5" x14ac:dyDescent="0.35">
      <c r="A1" s="42" t="s">
        <v>73</v>
      </c>
      <c r="B1" s="42"/>
      <c r="C1" s="42"/>
    </row>
    <row r="2" spans="1:3" x14ac:dyDescent="0.35">
      <c r="A2" s="9" t="s">
        <v>21</v>
      </c>
      <c r="B2" s="38" t="str">
        <f>'GENERALES NOTA 321'!B2:C2</f>
        <v>SINIESTRO 97394687 - APLICATIVO 113098</v>
      </c>
      <c r="C2" s="39"/>
    </row>
    <row r="3" spans="1:3" x14ac:dyDescent="0.35">
      <c r="A3" s="19" t="s">
        <v>5</v>
      </c>
      <c r="B3" s="38" t="str">
        <f>'GENERALES NOTA 322'!B2:C2</f>
        <v>1600.20.10.19.1382</v>
      </c>
      <c r="C3" s="39"/>
    </row>
    <row r="4" spans="1:3" s="2" customFormat="1" x14ac:dyDescent="0.35">
      <c r="A4" s="5" t="s">
        <v>6</v>
      </c>
      <c r="B4" s="29" t="str">
        <f>'GENERALES NOTA 322'!B3:C3</f>
        <v>CONTRALORÍA GENERAL DE SANTIAGO DE CALI</v>
      </c>
      <c r="C4" s="29"/>
    </row>
    <row r="5" spans="1:3" s="2" customFormat="1" x14ac:dyDescent="0.35">
      <c r="A5" s="5" t="s">
        <v>9</v>
      </c>
      <c r="B5" s="38" t="str">
        <f>'IMPUTACIÓN- GENERALES NOTA 324 '!B5:C5</f>
        <v>EMPRESAS MUNICIPALES DE CALI EMCALI E.I.C.E. E.S.P.</v>
      </c>
      <c r="C5" s="39"/>
    </row>
    <row r="6" spans="1:3" s="2" customFormat="1" x14ac:dyDescent="0.35">
      <c r="A6" s="5" t="s">
        <v>10</v>
      </c>
      <c r="B6" s="29" t="str">
        <f>'GENERALES NOTA 322'!B7:C7</f>
        <v>VEINTIÚN MILLONES OCHOCIENTOS VEINTISÉIS MIL CUATROCIENTOS SESENTA Y OCHO PESOS ($21.826.468)</v>
      </c>
      <c r="C6" s="29"/>
    </row>
    <row r="7" spans="1:3" s="2" customFormat="1" x14ac:dyDescent="0.35">
      <c r="A7" s="5" t="s">
        <v>11</v>
      </c>
      <c r="B7" s="29" t="str">
        <f>'GENERALES NOTA 322'!B8:C8</f>
        <v>ALLIANZ SEGUROS S.A. y LA PREVISORA S.A. COMPAÑÍA DE SEGUROS (coaseguro)</v>
      </c>
      <c r="C7" s="29"/>
    </row>
    <row r="8" spans="1:3" x14ac:dyDescent="0.35">
      <c r="A8" s="10" t="s">
        <v>62</v>
      </c>
      <c r="B8" s="30"/>
      <c r="C8" s="31"/>
    </row>
    <row r="9" spans="1:3" x14ac:dyDescent="0.35">
      <c r="A9" s="10" t="s">
        <v>66</v>
      </c>
      <c r="B9" s="69"/>
      <c r="C9" s="69"/>
    </row>
    <row r="10" spans="1:3" x14ac:dyDescent="0.35">
      <c r="A10" s="10" t="s">
        <v>74</v>
      </c>
      <c r="B10" s="69"/>
      <c r="C10" s="69"/>
    </row>
    <row r="11" spans="1:3" ht="43.5" x14ac:dyDescent="0.35">
      <c r="A11" s="5" t="s">
        <v>75</v>
      </c>
      <c r="B11" s="29"/>
      <c r="C11" s="29"/>
    </row>
    <row r="12" spans="1:3" ht="43.5" x14ac:dyDescent="0.35">
      <c r="A12" s="5" t="s">
        <v>76</v>
      </c>
      <c r="B12" s="29"/>
      <c r="C12" s="29"/>
    </row>
    <row r="13" spans="1:3" x14ac:dyDescent="0.35">
      <c r="A13" s="5" t="s">
        <v>77</v>
      </c>
      <c r="B13" s="8"/>
      <c r="C13" s="8"/>
    </row>
  </sheetData>
  <mergeCells count="12">
    <mergeCell ref="A1:C1"/>
    <mergeCell ref="B8:C8"/>
    <mergeCell ref="B9:C9"/>
    <mergeCell ref="B10:C10"/>
    <mergeCell ref="B11:C11"/>
    <mergeCell ref="B3:C3"/>
    <mergeCell ref="B12:C12"/>
    <mergeCell ref="B2:C2"/>
    <mergeCell ref="B4:C4"/>
    <mergeCell ref="B5:C5"/>
    <mergeCell ref="B6:C6"/>
    <mergeCell ref="B7:C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89609580-2E12-4371-BFDE-CD130E06F675}">
          <x14:formula1>
            <xm:f>Hoja2!$B$1:$B$2</xm:f>
          </x14:formula1>
          <xm:sqref>B11:C11 B13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E05B7-1C6F-448D-99B6-9836D13F4DC6}">
  <dimension ref="B1:N10"/>
  <sheetViews>
    <sheetView workbookViewId="0">
      <selection activeCell="C14" sqref="C14"/>
    </sheetView>
  </sheetViews>
  <sheetFormatPr baseColWidth="10" defaultColWidth="11.453125" defaultRowHeight="15" customHeight="1" x14ac:dyDescent="0.35"/>
  <cols>
    <col min="2" max="2" width="34" bestFit="1" customWidth="1"/>
    <col min="3" max="3" width="51.6328125" customWidth="1"/>
    <col min="9" max="9" width="0" hidden="1" customWidth="1"/>
    <col min="14" max="14" width="0" hidden="1" customWidth="1"/>
  </cols>
  <sheetData>
    <row r="1" spans="2:14" ht="15" customHeight="1" thickBot="1" x14ac:dyDescent="0.4"/>
    <row r="2" spans="2:14" ht="15" customHeight="1" thickTop="1" thickBot="1" x14ac:dyDescent="0.4">
      <c r="B2" s="70"/>
      <c r="C2" s="70"/>
      <c r="I2" t="s">
        <v>78</v>
      </c>
      <c r="N2" t="s">
        <v>72</v>
      </c>
    </row>
    <row r="3" spans="2:14" ht="15" customHeight="1" thickTop="1" thickBot="1" x14ac:dyDescent="0.4">
      <c r="B3" s="70" t="s">
        <v>79</v>
      </c>
      <c r="C3" s="70"/>
      <c r="I3" t="s">
        <v>63</v>
      </c>
      <c r="N3" t="s">
        <v>63</v>
      </c>
    </row>
    <row r="4" spans="2:14" ht="15" customHeight="1" thickTop="1" thickBot="1" x14ac:dyDescent="0.4">
      <c r="B4" s="13" t="s">
        <v>80</v>
      </c>
      <c r="C4" s="14"/>
      <c r="I4" t="s">
        <v>81</v>
      </c>
      <c r="N4" t="s">
        <v>65</v>
      </c>
    </row>
    <row r="5" spans="2:14" ht="15" customHeight="1" thickTop="1" thickBot="1" x14ac:dyDescent="0.4">
      <c r="B5" s="13" t="s">
        <v>82</v>
      </c>
      <c r="C5" s="14"/>
    </row>
    <row r="6" spans="2:14" ht="15" customHeight="1" thickTop="1" thickBot="1" x14ac:dyDescent="0.4">
      <c r="B6" s="13" t="s">
        <v>83</v>
      </c>
      <c r="C6" s="14"/>
    </row>
    <row r="7" spans="2:14" ht="44.5" thickTop="1" thickBot="1" x14ac:dyDescent="0.4">
      <c r="B7" s="13" t="s">
        <v>84</v>
      </c>
      <c r="C7" s="15"/>
    </row>
    <row r="8" spans="2:14" ht="30" thickTop="1" thickBot="1" x14ac:dyDescent="0.4">
      <c r="B8" s="13" t="s">
        <v>85</v>
      </c>
      <c r="C8" s="14"/>
    </row>
    <row r="9" spans="2:14" ht="44.5" thickTop="1" thickBot="1" x14ac:dyDescent="0.4">
      <c r="B9" s="13" t="s">
        <v>86</v>
      </c>
      <c r="C9" s="16"/>
    </row>
    <row r="10" spans="2:14" ht="15" customHeight="1" thickTop="1" x14ac:dyDescent="0.35"/>
  </sheetData>
  <mergeCells count="2">
    <mergeCell ref="B2:C2"/>
    <mergeCell ref="B3:C3"/>
  </mergeCells>
  <dataValidations count="2">
    <dataValidation type="textLength" allowBlank="1" showInputMessage="1" showErrorMessage="1" sqref="C9" xr:uid="{8BEA8983-165A-49C4-B93F-9E8D0F5500DF}">
      <formula1>1</formula1>
      <formula2>500</formula2>
    </dataValidation>
    <dataValidation type="list" allowBlank="1" showInputMessage="1" showErrorMessage="1" sqref="C8" xr:uid="{EF917947-5CAE-454C-8E66-5C688CF77B8B}">
      <formula1>$I$2:$I$4</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dimension ref="A1:I8"/>
  <sheetViews>
    <sheetView topLeftCell="G1" workbookViewId="0">
      <selection activeCell="I7" sqref="I7"/>
    </sheetView>
  </sheetViews>
  <sheetFormatPr baseColWidth="10" defaultColWidth="11.54296875" defaultRowHeight="14.5" x14ac:dyDescent="0.35"/>
  <cols>
    <col min="4" max="4" width="20.08984375" bestFit="1" customWidth="1"/>
    <col min="5" max="5" width="42.90625" bestFit="1" customWidth="1"/>
  </cols>
  <sheetData>
    <row r="1" spans="1:9" x14ac:dyDescent="0.35">
      <c r="A1" s="7" t="s">
        <v>25</v>
      </c>
      <c r="B1" t="s">
        <v>87</v>
      </c>
      <c r="C1" s="7" t="s">
        <v>29</v>
      </c>
      <c r="D1" s="7" t="s">
        <v>33</v>
      </c>
      <c r="E1" s="3" t="s">
        <v>88</v>
      </c>
      <c r="F1" s="2" t="s">
        <v>65</v>
      </c>
      <c r="G1" s="4">
        <v>0</v>
      </c>
      <c r="H1" t="s">
        <v>89</v>
      </c>
      <c r="I1" t="s">
        <v>90</v>
      </c>
    </row>
    <row r="2" spans="1:9" x14ac:dyDescent="0.35">
      <c r="A2" t="s">
        <v>91</v>
      </c>
      <c r="B2" t="s">
        <v>92</v>
      </c>
      <c r="C2" t="s">
        <v>93</v>
      </c>
      <c r="D2" s="2" t="s">
        <v>94</v>
      </c>
      <c r="E2" s="1" t="s">
        <v>95</v>
      </c>
      <c r="F2" s="2" t="s">
        <v>72</v>
      </c>
      <c r="G2" s="4">
        <v>0.7</v>
      </c>
      <c r="H2" t="s">
        <v>96</v>
      </c>
      <c r="I2" t="s">
        <v>97</v>
      </c>
    </row>
    <row r="3" spans="1:9" x14ac:dyDescent="0.35">
      <c r="A3" t="s">
        <v>98</v>
      </c>
      <c r="C3" t="s">
        <v>99</v>
      </c>
      <c r="D3" s="2" t="s">
        <v>100</v>
      </c>
      <c r="E3" s="1" t="s">
        <v>101</v>
      </c>
      <c r="F3" s="2" t="s">
        <v>63</v>
      </c>
      <c r="G3" s="4">
        <v>0.3</v>
      </c>
      <c r="H3" t="s">
        <v>102</v>
      </c>
      <c r="I3" t="s">
        <v>103</v>
      </c>
    </row>
    <row r="4" spans="1:9" x14ac:dyDescent="0.35">
      <c r="A4" t="s">
        <v>104</v>
      </c>
      <c r="C4" t="s">
        <v>105</v>
      </c>
      <c r="E4" s="1" t="s">
        <v>106</v>
      </c>
      <c r="H4" t="s">
        <v>107</v>
      </c>
      <c r="I4" t="s">
        <v>108</v>
      </c>
    </row>
    <row r="5" spans="1:9" x14ac:dyDescent="0.35">
      <c r="A5" t="s">
        <v>109</v>
      </c>
      <c r="E5" s="1" t="s">
        <v>110</v>
      </c>
      <c r="H5" t="s">
        <v>111</v>
      </c>
      <c r="I5" t="s">
        <v>112</v>
      </c>
    </row>
    <row r="6" spans="1:9" x14ac:dyDescent="0.35">
      <c r="E6" s="1" t="s">
        <v>113</v>
      </c>
      <c r="I6" t="s">
        <v>114</v>
      </c>
    </row>
    <row r="7" spans="1:9" x14ac:dyDescent="0.35">
      <c r="E7" s="1" t="s">
        <v>115</v>
      </c>
    </row>
    <row r="8" spans="1:9" x14ac:dyDescent="0.35">
      <c r="E8" s="1" t="s">
        <v>116</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382931b-6036-484b-ad41-6810b26eb986">
      <Terms xmlns="http://schemas.microsoft.com/office/infopath/2007/PartnerControls"/>
    </lcf76f155ced4ddcb4097134ff3c332f>
    <TaxCatchAll xmlns="e7d3d6e7-89cb-4750-b948-5e984f176bb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1FFEF15-7C79-4BE7-BA63-3766F4BEB7DE}">
  <ds:schemaRefs>
    <ds:schemaRef ds:uri="http://schemas.microsoft.com/office/2006/metadata/properties"/>
    <ds:schemaRef ds:uri="http://schemas.microsoft.com/office/infopath/2007/PartnerControls"/>
    <ds:schemaRef ds:uri="4382931b-6036-484b-ad41-6810b26eb986"/>
    <ds:schemaRef ds:uri="e7d3d6e7-89cb-4750-b948-5e984f176bb6"/>
  </ds:schemaRefs>
</ds:datastoreItem>
</file>

<file path=customXml/itemProps2.xml><?xml version="1.0" encoding="utf-8"?>
<ds:datastoreItem xmlns:ds="http://schemas.openxmlformats.org/officeDocument/2006/customXml" ds:itemID="{B49D4EAD-DE95-4705-8C29-CD66A6FCB097}">
  <ds:schemaRefs>
    <ds:schemaRef ds:uri="http://schemas.microsoft.com/sharepoint/v3/contenttype/forms"/>
  </ds:schemaRefs>
</ds:datastoreItem>
</file>

<file path=customXml/itemProps3.xml><?xml version="1.0" encoding="utf-8"?>
<ds:datastoreItem xmlns:ds="http://schemas.openxmlformats.org/officeDocument/2006/customXml" ds:itemID="{5ACADD01-42F0-4EE9-B211-55E23236B9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NOTAS</vt:lpstr>
      <vt:lpstr>GENERALES NOTA 322</vt:lpstr>
      <vt:lpstr>GENERALES NOTA 321</vt:lpstr>
      <vt:lpstr>APERTURA- GENERALES  NOTA 324</vt:lpstr>
      <vt:lpstr>IMPUTACIÓN- GENERALES NOTA 324 </vt:lpstr>
      <vt:lpstr>GENERALES NOTA 325</vt:lpstr>
      <vt:lpstr>ACTUALIZACIÓN CONTINGENCIA</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Revelo Castiblanco, Maria Alejandra (ALLIANZ COLOMBIA)</cp:lastModifiedBy>
  <cp:revision/>
  <dcterms:created xsi:type="dcterms:W3CDTF">2020-12-07T14:41:17Z</dcterms:created>
  <dcterms:modified xsi:type="dcterms:W3CDTF">2025-07-09T15:29:23Z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ce5f591a-3248-43e9-9b70-1ad50135772d_Enabled">
    <vt:lpwstr>true</vt:lpwstr>
  </property>
  <property fmtid="{D5CDD505-2E9C-101B-9397-08002B2CF9AE}" pid="24" name="MSIP_Label_ce5f591a-3248-43e9-9b70-1ad50135772d_SetDate">
    <vt:lpwstr>2022-02-08T17:15:09Z</vt:lpwstr>
  </property>
  <property fmtid="{D5CDD505-2E9C-101B-9397-08002B2CF9AE}" pid="25" name="MSIP_Label_ce5f591a-3248-43e9-9b70-1ad50135772d_Method">
    <vt:lpwstr>Privileged</vt:lpwstr>
  </property>
  <property fmtid="{D5CDD505-2E9C-101B-9397-08002B2CF9AE}" pid="26" name="MSIP_Label_ce5f591a-3248-43e9-9b70-1ad50135772d_Name">
    <vt:lpwstr>ce5f591a-3248-43e9-9b70-1ad50135772d</vt:lpwstr>
  </property>
  <property fmtid="{D5CDD505-2E9C-101B-9397-08002B2CF9AE}" pid="27" name="MSIP_Label_ce5f591a-3248-43e9-9b70-1ad50135772d_SiteId">
    <vt:lpwstr>6e06e42d-6925-47c6-b9e7-9581c7ca302a</vt:lpwstr>
  </property>
  <property fmtid="{D5CDD505-2E9C-101B-9397-08002B2CF9AE}" pid="28" name="MSIP_Label_ce5f591a-3248-43e9-9b70-1ad50135772d_ActionId">
    <vt:lpwstr>591cd8ea-df6f-4fa2-847a-f7030bdc697b</vt:lpwstr>
  </property>
  <property fmtid="{D5CDD505-2E9C-101B-9397-08002B2CF9AE}" pid="29" name="MSIP_Label_ce5f591a-3248-43e9-9b70-1ad50135772d_ContentBits">
    <vt:lpwstr>0</vt:lpwstr>
  </property>
  <property fmtid="{D5CDD505-2E9C-101B-9397-08002B2CF9AE}" pid="30" name="ContentTypeId">
    <vt:lpwstr>0x0101002C92A54D8AB3014FADD0201C99992F62</vt:lpwstr>
  </property>
  <property fmtid="{D5CDD505-2E9C-101B-9397-08002B2CF9AE}" pid="31" name="_NewReviewCycle">
    <vt:lpwstr/>
  </property>
  <property fmtid="{D5CDD505-2E9C-101B-9397-08002B2CF9AE}" pid="32" name="MediaServiceImageTags">
    <vt:lpwstr/>
  </property>
</Properties>
</file>