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B44A2EAB-8EB3-4F30-BB5E-651D4B1331EB}" xr6:coauthVersionLast="47" xr6:coauthVersionMax="47" xr10:uidLastSave="{00000000-0000-0000-0000-000000000000}"/>
  <bookViews>
    <workbookView xWindow="-108" yWindow="-108" windowWidth="23256" windowHeight="12576"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8" l="1"/>
  <c r="B3" i="8"/>
  <c r="B20" i="8"/>
  <c r="B39" i="8" s="1"/>
  <c r="B10" i="9" l="1"/>
  <c r="B2" i="8" l="1"/>
  <c r="B2" i="9" s="1"/>
  <c r="B8" i="9" l="1"/>
  <c r="B7" i="9"/>
  <c r="B6" i="9"/>
  <c r="B5" i="9"/>
  <c r="B4" i="9"/>
  <c r="B3" i="9"/>
  <c r="B8" i="8"/>
  <c r="B7" i="8"/>
  <c r="B5" i="8"/>
  <c r="B4" i="8"/>
  <c r="B8" i="7"/>
  <c r="B4" i="7" l="1"/>
  <c r="B5" i="7"/>
  <c r="B6" i="7"/>
  <c r="B7" i="7"/>
  <c r="B3" i="7"/>
  <c r="B9" i="8"/>
  <c r="B11" i="9" l="1"/>
</calcChain>
</file>

<file path=xl/sharedStrings.xml><?xml version="1.0" encoding="utf-8"?>
<sst xmlns="http://schemas.openxmlformats.org/spreadsheetml/2006/main" count="248" uniqueCount="186">
  <si>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</si>
  <si>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</si>
  <si>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</si>
  <si>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</si>
  <si>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</si>
  <si>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</si>
  <si>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</si>
  <si>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</si>
  <si>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</si>
  <si>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</si>
  <si>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</si>
  <si>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</si>
  <si>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</si>
  <si>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</si>
  <si>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</si>
  <si>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</si>
  <si>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</si>
  <si>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</si>
  <si>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</si>
  <si>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</si>
  <si>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</si>
  <si>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</si>
  <si>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</si>
  <si>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</si>
  <si>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</si>
  <si>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</si>
  <si>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</si>
  <si>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</si>
  <si>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</si>
  <si>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</si>
  <si>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</si>
  <si>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</si>
  <si>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</si>
  <si>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</si>
  <si>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</si>
  <si>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</si>
  <si>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</si>
  <si>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</si>
  <si>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</si>
  <si>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</si>
  <si>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</si>
  <si>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</si>
  <si>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</si>
  <si>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</si>
  <si>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</si>
  <si>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</si>
  <si>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</si>
  <si>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</si>
  <si>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</si>
  <si>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</si>
  <si>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</si>
  <si>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</si>
  <si>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</si>
  <si>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</si>
  <si>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</si>
  <si>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</si>
  <si>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</si>
  <si>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</si>
  <si>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</si>
  <si>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</si>
  <si>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</si>
  <si>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</si>
  <si>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</si>
  <si>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</si>
  <si>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</si>
  <si>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</si>
  <si>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</si>
  <si>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</si>
  <si>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</si>
  <si>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</si>
  <si>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</si>
  <si>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</si>
  <si>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</si>
  <si>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</si>
  <si>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</si>
  <si>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</si>
  <si>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</si>
  <si>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</si>
  <si>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</si>
  <si>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</si>
  <si>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</si>
  <si>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</si>
  <si>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</si>
  <si>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</si>
  <si>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</si>
  <si>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</si>
  <si>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</si>
  <si>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</si>
  <si>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</si>
  <si>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</si>
  <si>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</si>
  <si>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</si>
  <si>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</si>
  <si>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</si>
  <si>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</si>
  <si>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</si>
  <si>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</si>
  <si>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</si>
  <si>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</si>
  <si>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</si>
  <si>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</si>
  <si>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</si>
  <si>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</si>
  <si>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</si>
  <si>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</si>
  <si>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</si>
  <si>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</si>
  <si>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</si>
  <si>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</si>
  <si>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</si>
  <si>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</si>
  <si>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</si>
  <si>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</si>
  <si>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</si>
  <si>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</si>
  <si>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</si>
  <si>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</si>
  <si>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</si>
  <si>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</si>
  <si>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</si>
  <si>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</si>
  <si>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</si>
  <si>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</si>
  <si>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</si>
  <si>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</si>
  <si>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</si>
  <si>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</si>
  <si>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</si>
  <si>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</si>
  <si>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</si>
  <si>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</si>
  <si>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</si>
  <si>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</si>
  <si>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</si>
  <si>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</si>
  <si>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</si>
  <si>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</si>
  <si>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</si>
  <si>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</si>
  <si>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</si>
  <si>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</si>
  <si>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</si>
  <si>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</si>
  <si>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</si>
  <si>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</si>
  <si>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</si>
  <si>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</si>
  <si>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</si>
  <si>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</si>
  <si>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</si>
  <si>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</si>
  <si>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</si>
  <si>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</si>
  <si>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</si>
  <si>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</si>
  <si>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</si>
  <si>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25290310300220230001400</t>
  </si>
  <si>
    <t>JUZGADO 2 CIVIL DEL CIRCUITO DE FUSAGASUGÁ</t>
  </si>
  <si>
    <t xml:space="preserve">Yeison Efrén Neira Ballén 
Yamid Antonio Tapasco Valencia 
Allianz Seguros S.A. </t>
  </si>
  <si>
    <t xml:space="preserve">Adonay Cardona Pérez </t>
  </si>
  <si>
    <t>Diagonal 25B No. 1-81 Torre 16 Apto 101 - Fusagasugá, Cundinamarca</t>
  </si>
  <si>
    <t>dianamiperez1@hotmail.com</t>
  </si>
  <si>
    <t>No se indicó</t>
  </si>
  <si>
    <t>Unión libre</t>
  </si>
  <si>
    <t>44 años</t>
  </si>
  <si>
    <t>N/A</t>
  </si>
  <si>
    <t>8 de enero de 1977</t>
  </si>
  <si>
    <t>09 de febrero de 2021</t>
  </si>
  <si>
    <t>THV-413</t>
  </si>
  <si>
    <t>022613504/0</t>
  </si>
  <si>
    <t>Yamid Antonio Tapasco Valencia</t>
  </si>
  <si>
    <t xml:space="preserve">Fecha de contestacion 
</t>
  </si>
  <si>
    <t>16 de diciembre de 2022</t>
  </si>
  <si>
    <t>29 de noviembre de 2022</t>
  </si>
  <si>
    <t>APJ31907-98457083</t>
  </si>
  <si>
    <t>022613504 / 0</t>
  </si>
  <si>
    <t>01/02/2021 hasta las 24:00 horas del 31/01/2022.</t>
  </si>
  <si>
    <t>x</t>
  </si>
  <si>
    <t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t>
  </si>
  <si>
    <t>02 de mayo de 2024</t>
  </si>
  <si>
    <t>29 de abril de 2024</t>
  </si>
  <si>
    <t>28 de mayo de 2024</t>
  </si>
  <si>
    <t xml:space="preserve">1. El día 9 de febrero de 2021, el señor Adonay Cardona se desplzaba como parrillero en la motocicleta de placas MFO-91E que era conducida por el señor Luis Gonzalo Pusquin Cardona en la viá que de Girardot conduce a Bogotá a la altura del muncipio de Fusagasugá, cuando chocó con el vehículo de placas THV-413 conducido por Yeison Efrén Neira Ballén, quien presuntamete frenó abruptamente para girar e ingresar a la vía secundaria del corregimiento de Chinauta.
2. Producto de las lesiones sufridas a raíz del accidente previamente descrito, el señor Adonay Cardona fue calificado con une pérdida de capacidad laboral del 83,71% expedida por la EPS Famisanar por discapacidad mental absoluta.  
3. El 11 de noviembre de 2022 radicó reclamación ante Allianz Seguros S.A. quien ofreció la suma de $6.800.000 dado que no se habían esclarecido del todo las circunstancias del accidente ni la responsabilidad del asegurado. </t>
  </si>
  <si>
    <t xml:space="preserve">La contingencia se califica como eventual en atención a que, si bien la póliza presta cobertura material y temporal respecto de los hechos objeto de litigio, dependerá del debate probatorio acreditar o desvirtuar la causal exonarativa de responsabilidad correspondiente al hecho de un tercero. 
Lo primero que debe tenerse en cuenta es que la póliza No. 022613504/0 pactada en la modalidad de ocurrencia, tuvo vigencia del 01/02/2021 hasta el 31/01/2022 y los hechos objeto de litigio ocurrieron el 09/02/2021, es decir dentro de la vigencia del contrato de seguro. Frente a la cobertura material, debe decirse que la responsabilidad civil extracontractual es uno de los amparos de la póliza, por lo tanto hay cobertura material . 
Sobre la responsabilidad del asegurado, debe indicarse que se considera que se ha configurado la causal exonerativa por el hecho de un tercero, toda vez que el informe pericial de accidentes de tránsito (RAT) solicitado y aportado por la compañía indica que la causa del accidente es atribuible al conductor de la motocicleta MFO-91E, en la cual se desplazaba como parrillero el señor Adonay Cardona, puesto que aquel impactó de frente al vehículo asegurado THV-413, mientras este último giraba hacia la derecha para entrar en la vía que conduce al corregimiento de Chinauta. Sin embargo, no puede perderse de vista que en el IPAT se le atribuyó la hipótesis del accidente al vehículo asegurado, por la causa denominada girar bruscamente, en esa medida, dependerá del debate probatorio acreditar o desvirtuar la configuración del hecho exclusivo de un tercero. 
Todo lo anterior sin perjuicio del caracter contingente del proceso. </t>
  </si>
  <si>
    <t>Como liquidación objetiva de las pretensiones se llegó a la suma de $490.609.772 en atención a las siguientes consideraciones: 
1. Daño emergente: Se reconocerá solo la suma de $5.743.350 que se encuentra soportada con facturas y recibos de caja menor, que aunque carecen de algunos de los requisitos legales, es proable que el juez los conceda. 
2. Lucro cesante: Se reconocerá la suma de $206.566.422 por este concepto en favor de la víctima directa, cifra que corresponde al cálculo de ingresos por un salario mínimo hasta la fecha de vida probable en atención a la PCL del 82%. No se reconocerá ninguna cifra en favor de la cónyuge del señor Cardona dado que no se acreditó suficientemente la pérdida de sus ingresos. 
3. Daño a la salud: No se reconocerá ninguna suma por este concepto atendiendo a que esta no es una tipología de perjuicio reconocida por la jurisdicción ordinaria-especialidad civil. 
4. Daño a la vida de relación: Se reconoce la suma de $150.000.000 por concepto de daño a la vida de relación de la siguiente forma: a la víctima directa la suma de $50.000.000 atendiendo a la sentencia SC4803-2019 (12/11/2019) y $100.000.000 para las víctimas indirectas así: $20.000.000 millones para cada uno de los tres hijos y la compañera permanente; y $10.000.000 para cada uno de los dos nietos atendiendo a la sentencia SC5686 de 2018, proferida el 19 de diciembre de 2018.
5. Daño moral: Se reconocerá la suma de $130.000.000 de la siguiente forma: $30.000.000 para la víctima directa, $20.000.000 para cada uno de los tres hijos y para la compañera permanente y $10.000.000 para cada uno de los dos nietos, atendiento a la sentencia SC780-2020 (10/03/2020).
6. Deducible: Se descontará la suma de $1.700.000 por concepto de deducible pactado en la póliza No. 022613504/0.</t>
  </si>
  <si>
    <t>EXCEPCIONES FRENTE A LA DEMANDA: 
1. Ausencia de responsabilidad por acreditación de la causal exonerativa hecho exclusivo de un tercero. 
2. Improcedencia del reconocimiento por concepto de daño emergente
3. Improcedencia del reconocimiento del lucro cesante
4. Improcedencia del reconocimiento del daño a la salud
5. Improcedencia del reconocimiento del daño moral por tasación exorbitante de los perjuicios.
6. Improcedencia del reconocimiento al daño a la vida de relación
7. Genérica o Innominada
EXCEPCIONES FRENTE AL CONTRATO DE SEGURO
1. Inexistencia de obligación de indemnizar a cargo de Allianz Seguros S.A. por incumplimiento de acreditación de las cargas del artículo 1077 del C.Co. 
2. Riesgos expresamente exlcuidos en la póliza de seguro 
3. Carácter meramente indemnizatorio que revisten los contratos de seguro. 
4. En cualquier caso, de ninguna forma se podrá exceder el límite del valor asegurado y deberá tenerse en cuenta el deducible pactado. 
5. Ausencia de solidaridad del contrato de seguro celebrado con Allianz S.A.
6. Genérica o innominada.
EXCEPCIONES FRENTE AL LLAMAMIENTO EN GARANTÍA
1. FALTA DE LEGITIMACIÓN EN LA CAUSA POR ACTIVA DE YEISON NEIRA PARA PROMOVER EL LLAMAMIENTO EN GARANTÍA
2. FALTA DE LEGITIMACIÓN EN LA CAUSA POR PASIVA DE ALLIANZ SEGUROS S.A. RESPECTO AL LLAMAMIENTO DE YEISON NEIRA 
3. FALTA DE COBERTURA MATERIAL DEL CONTRATO DE SEGURO RESPECTO AL SEÑOR YEISON NEIRA 
4. INEXISTENCIA DE OBLIGACIÓN DE INDEMNIZAR A CARGO DE ALLIANZ SEGUROS S.A. POR INCUMPLIMIENTO DE LAS CARGAS DEL ARTÍCULO 1072 DEL CÓDIGO DE COMERCIO. 
5. RIESGOS EXPRESAMENTE EXCLUIDOS EN LA PÓLIZA DE SEGURO No. 022613594/0 
6. CARÁCTER MERAMENTE INDEMNIZATORIO QUE REVISTEN LOS CONTRATOS DE SEGUROS. 
7. EN CUALQUIER CASO, DE NINGUNA FORMA SE PODRÁ EXCEDER EL LÍMITE DEL VALOR ASEGURADO
8. DEDUCIBLE PACTADO EN LA PÓLIZA 
9. DISPONIBILIDAD DEL VALOR ASEGURADO
10. GENERICA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</si>
</sst>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85</xdr:row>
      <xdr:rowOff>27771</xdr:rowOff>
    </xdr:to>
    <xdr:pic>
      <xdr:nvPicPr>
        <xdr:cNvPr id="2" name="Imagen 1">
          <a:extLst>
            <a:ext uri="{FF2B5EF4-FFF2-40B4-BE49-F238E27FC236}">
              <a16:creationId xmlns:a16="http://schemas.microsoft.com/office/drawing/2014/main" id="{859B2BCE-50CB-9526-399D-DAAB437655A3}"/>
            </a:ext>
          </a:extLst>
        </xdr:cNvPr>
        <xdr:cNvPicPr>
          <a:picLocks noChangeAspect="1"/>
        </xdr:cNvPicPr>
      </xdr:nvPicPr>
      <xdr:blipFill>
        <a:blip xmlns:r="http://schemas.openxmlformats.org/officeDocument/2006/relationships" r:embed="rId1"/>
        <a:stretch>
          <a:fillRect/>
        </a:stretch>
      </xdr:blipFill>
      <xdr:spPr>
        <a:xfrm>
          <a:off x="0" y="9204960"/>
          <a:ext cx="11750040" cy="64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anamiperez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4" zoomScale="110" zoomScaleNormal="110" workbookViewId="0">
      <selection activeCell="B6" sqref="B6:C6"/>
    </sheetView>
  </sheetViews>
  <sheetFormatPr baseColWidth="10" defaultColWidth="0" defaultRowHeight="14.4" x14ac:dyDescent="0.3"/>
  <cols>
    <col min="1" max="1" width="53.44140625" style="8" customWidth="1"/>
    <col min="2" max="2" width="55.109375" style="8" customWidth="1"/>
    <col min="3" max="3" width="19.109375" style="8" customWidth="1"/>
    <col min="4" max="16384" width="11.44140625" style="2" hidden="1"/>
  </cols>
  <sheetData>
    <row r="1" spans="1:3" ht="18" x14ac:dyDescent="0.3">
      <c r="A1" s="45" t="s">
        <v>0</v>
      </c>
      <c r="B1" s="45"/>
      <c r="C1" s="45"/>
    </row>
    <row r="2" spans="1:3" x14ac:dyDescent="0.3">
      <c r="A2" s="5" t="s">
        <v>1</v>
      </c>
      <c r="B2" s="52" t="s">
        <v>156</v>
      </c>
      <c r="C2" s="53"/>
    </row>
    <row r="3" spans="1:3" x14ac:dyDescent="0.3">
      <c r="A3" s="5" t="s">
        <v>2</v>
      </c>
      <c r="B3" s="48" t="s">
        <v>157</v>
      </c>
      <c r="C3" s="49"/>
    </row>
    <row r="4" spans="1:3" ht="49.95" customHeight="1" x14ac:dyDescent="0.3">
      <c r="A4" s="5" t="s">
        <v>3</v>
      </c>
      <c r="B4" s="54" t="s">
        <v>158</v>
      </c>
      <c r="C4" s="49"/>
    </row>
    <row r="5" spans="1:3" ht="111" customHeight="1" x14ac:dyDescent="0.3">
      <c r="A5" s="5" t="s">
        <v>4</v>
      </c>
      <c r="B5" s="54" t="s">
        <v>178</v>
      </c>
      <c r="C5" s="49"/>
    </row>
    <row r="6" spans="1:3" x14ac:dyDescent="0.3">
      <c r="A6" s="5" t="s">
        <v>5</v>
      </c>
      <c r="B6" s="46" t="s">
        <v>115</v>
      </c>
      <c r="C6" s="46"/>
    </row>
    <row r="7" spans="1:3" x14ac:dyDescent="0.3">
      <c r="A7" s="27" t="s">
        <v>7</v>
      </c>
      <c r="B7" s="48" t="s">
        <v>116</v>
      </c>
      <c r="C7" s="49"/>
    </row>
    <row r="8" spans="1:3" ht="22.95" customHeight="1" x14ac:dyDescent="0.3">
      <c r="A8" s="28" t="s">
        <v>9</v>
      </c>
      <c r="B8" s="47" t="s">
        <v>159</v>
      </c>
      <c r="C8" s="46"/>
    </row>
    <row r="9" spans="1:3" x14ac:dyDescent="0.3">
      <c r="A9" s="28" t="s">
        <v>10</v>
      </c>
      <c r="B9" s="46">
        <v>94395130</v>
      </c>
      <c r="C9" s="46"/>
    </row>
    <row r="10" spans="1:3" x14ac:dyDescent="0.3">
      <c r="A10" s="28" t="s">
        <v>11</v>
      </c>
      <c r="B10" s="47" t="s">
        <v>160</v>
      </c>
      <c r="C10" s="47"/>
    </row>
    <row r="11" spans="1:3" ht="30" customHeight="1" x14ac:dyDescent="0.3">
      <c r="A11" s="29" t="s">
        <v>12</v>
      </c>
      <c r="B11" s="47" t="s">
        <v>162</v>
      </c>
      <c r="C11" s="47"/>
    </row>
    <row r="12" spans="1:3" ht="30" customHeight="1" x14ac:dyDescent="0.3">
      <c r="A12" s="5" t="s">
        <v>13</v>
      </c>
      <c r="B12" s="62" t="s">
        <v>161</v>
      </c>
      <c r="C12" s="47"/>
    </row>
    <row r="13" spans="1:3" x14ac:dyDescent="0.3">
      <c r="A13" s="5" t="s">
        <v>14</v>
      </c>
      <c r="B13" s="46" t="s">
        <v>163</v>
      </c>
      <c r="C13" s="46"/>
    </row>
    <row r="14" spans="1:3" x14ac:dyDescent="0.3">
      <c r="A14" s="5" t="s">
        <v>15</v>
      </c>
      <c r="B14" s="56" t="s">
        <v>166</v>
      </c>
      <c r="C14" s="46"/>
    </row>
    <row r="15" spans="1:3" x14ac:dyDescent="0.3">
      <c r="A15" s="5" t="s">
        <v>16</v>
      </c>
      <c r="B15" s="46" t="s">
        <v>164</v>
      </c>
      <c r="C15" s="46"/>
    </row>
    <row r="16" spans="1:3" x14ac:dyDescent="0.3">
      <c r="A16" s="5" t="s">
        <v>17</v>
      </c>
      <c r="B16" s="46" t="s">
        <v>165</v>
      </c>
      <c r="C16" s="46"/>
    </row>
    <row r="17" spans="1:3" ht="15" customHeight="1" x14ac:dyDescent="0.3">
      <c r="A17" s="5" t="s">
        <v>18</v>
      </c>
      <c r="B17" s="47"/>
      <c r="C17" s="47"/>
    </row>
    <row r="18" spans="1:3" x14ac:dyDescent="0.3">
      <c r="A18" s="5" t="s">
        <v>19</v>
      </c>
      <c r="B18" s="47" t="s">
        <v>162</v>
      </c>
      <c r="C18" s="47"/>
    </row>
    <row r="19" spans="1:3" ht="18.75" customHeight="1" x14ac:dyDescent="0.3">
      <c r="A19" s="5" t="s">
        <v>20</v>
      </c>
      <c r="B19" s="50" t="s">
        <v>162</v>
      </c>
      <c r="C19" s="51"/>
    </row>
    <row r="20" spans="1:3" x14ac:dyDescent="0.3">
      <c r="A20" s="5" t="s">
        <v>21</v>
      </c>
      <c r="B20" s="46">
        <v>0</v>
      </c>
      <c r="C20" s="46"/>
    </row>
    <row r="21" spans="1:3" ht="17.25" customHeight="1" x14ac:dyDescent="0.3">
      <c r="A21" s="5" t="s">
        <v>22</v>
      </c>
      <c r="B21" s="47" t="s">
        <v>114</v>
      </c>
      <c r="C21" s="47"/>
    </row>
    <row r="22" spans="1:3" x14ac:dyDescent="0.3">
      <c r="A22" s="28" t="s">
        <v>23</v>
      </c>
      <c r="B22" s="60" t="s">
        <v>167</v>
      </c>
      <c r="C22" s="60"/>
    </row>
    <row r="23" spans="1:3" x14ac:dyDescent="0.3">
      <c r="A23" s="28" t="s">
        <v>24</v>
      </c>
      <c r="B23" s="61" t="s">
        <v>173</v>
      </c>
      <c r="C23" s="60"/>
    </row>
    <row r="24" spans="1:3" x14ac:dyDescent="0.3">
      <c r="A24" s="28" t="s">
        <v>25</v>
      </c>
      <c r="B24" s="61" t="s">
        <v>172</v>
      </c>
      <c r="C24" s="60"/>
    </row>
    <row r="25" spans="1:3" x14ac:dyDescent="0.3">
      <c r="A25" s="55" t="s">
        <v>26</v>
      </c>
      <c r="B25" s="60" t="s">
        <v>182</v>
      </c>
      <c r="C25" s="44"/>
    </row>
    <row r="26" spans="1:3" x14ac:dyDescent="0.3">
      <c r="A26" s="55"/>
      <c r="B26" s="44"/>
      <c r="C26" s="44"/>
    </row>
    <row r="27" spans="1:3" ht="150" customHeight="1" x14ac:dyDescent="0.3">
      <c r="A27" s="55"/>
      <c r="B27" s="44"/>
      <c r="C27" s="44"/>
    </row>
    <row r="28" spans="1:3" x14ac:dyDescent="0.3">
      <c r="A28" s="28" t="s">
        <v>27</v>
      </c>
      <c r="B28" s="44" t="s">
        <v>170</v>
      </c>
      <c r="C28" s="44"/>
    </row>
    <row r="29" spans="1:3" x14ac:dyDescent="0.3">
      <c r="A29" s="28" t="s">
        <v>28</v>
      </c>
      <c r="B29" s="57">
        <v>4538806</v>
      </c>
      <c r="C29" s="44"/>
    </row>
    <row r="30" spans="1:3" x14ac:dyDescent="0.3">
      <c r="A30" s="28" t="s">
        <v>29</v>
      </c>
      <c r="B30" s="44" t="s">
        <v>168</v>
      </c>
      <c r="C30" s="44"/>
    </row>
    <row r="31" spans="1:3" x14ac:dyDescent="0.3">
      <c r="A31" s="28" t="s">
        <v>30</v>
      </c>
      <c r="B31" s="44" t="s">
        <v>169</v>
      </c>
      <c r="C31" s="44"/>
    </row>
    <row r="32" spans="1:3" x14ac:dyDescent="0.3">
      <c r="A32" s="28" t="s">
        <v>31</v>
      </c>
      <c r="B32" s="58" t="s">
        <v>179</v>
      </c>
      <c r="C32" s="59"/>
    </row>
    <row r="33" spans="1:3" x14ac:dyDescent="0.3">
      <c r="A33" s="5" t="s">
        <v>32</v>
      </c>
      <c r="B33" s="56" t="s">
        <v>180</v>
      </c>
      <c r="C33" s="56"/>
    </row>
    <row r="34" spans="1:3" ht="28.8" x14ac:dyDescent="0.3">
      <c r="A34" s="5" t="s">
        <v>171</v>
      </c>
      <c r="B34" s="56" t="s">
        <v>181</v>
      </c>
      <c r="C34" s="4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B6C7FA4E-8B17-9146-8B8C-AB999AF5E78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4" sqref="B14:C14"/>
    </sheetView>
  </sheetViews>
  <sheetFormatPr baseColWidth="10" defaultColWidth="0" defaultRowHeight="14.4" x14ac:dyDescent="0.3"/>
  <cols>
    <col min="1" max="1" width="49.77734375" customWidth="1"/>
    <col min="2" max="2" width="31.44140625" customWidth="1"/>
    <col min="3" max="3" width="90.109375" customWidth="1"/>
    <col min="4" max="16384" width="11.44140625" hidden="1"/>
  </cols>
  <sheetData>
    <row r="1" spans="1:3" ht="18" x14ac:dyDescent="0.3">
      <c r="A1" s="82" t="s">
        <v>33</v>
      </c>
      <c r="B1" s="82"/>
      <c r="C1" s="82"/>
    </row>
    <row r="2" spans="1:3" ht="15.75" customHeight="1" x14ac:dyDescent="0.3">
      <c r="A2" s="20" t="s">
        <v>34</v>
      </c>
      <c r="B2" s="72" t="s">
        <v>174</v>
      </c>
      <c r="C2" s="73"/>
    </row>
    <row r="3" spans="1:3" s="2" customFormat="1" x14ac:dyDescent="0.3">
      <c r="A3" s="5" t="s">
        <v>1</v>
      </c>
      <c r="B3" s="46" t="str">
        <f>'AUTOS  NOTA 322'!B2:C2</f>
        <v>25290310300220230001400</v>
      </c>
      <c r="C3" s="46"/>
    </row>
    <row r="4" spans="1:3" s="2" customFormat="1" x14ac:dyDescent="0.3">
      <c r="A4" s="5" t="s">
        <v>2</v>
      </c>
      <c r="B4" s="46" t="str">
        <f>'AUTOS  NOTA 322'!B3:C3</f>
        <v>JUZGADO 2 CIVIL DEL CIRCUITO DE FUSAGASUGÁ</v>
      </c>
      <c r="C4" s="46"/>
    </row>
    <row r="5" spans="1:3" s="2" customFormat="1" x14ac:dyDescent="0.3">
      <c r="A5" s="5" t="s">
        <v>3</v>
      </c>
      <c r="B5" s="46" t="str">
        <f>'AUTOS  NOTA 322'!B4:C4</f>
        <v xml:space="preserve">Yeison Efrén Neira Ballén 
Yamid Antonio Tapasco Valencia 
Allianz Seguros S.A. </v>
      </c>
      <c r="C5" s="46"/>
    </row>
    <row r="6" spans="1:3" s="2" customFormat="1" x14ac:dyDescent="0.3">
      <c r="A6" s="5" t="s">
        <v>4</v>
      </c>
      <c r="B6" s="46"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6"/>
    </row>
    <row r="7" spans="1:3" s="2" customFormat="1" x14ac:dyDescent="0.3">
      <c r="A7" s="5" t="s">
        <v>5</v>
      </c>
      <c r="B7" s="46" t="str">
        <f>'AUTOS  NOTA 322'!B6:C6</f>
        <v>LLAMADA EN GARANTIA</v>
      </c>
      <c r="C7" s="46"/>
    </row>
    <row r="8" spans="1:3" s="2" customFormat="1" x14ac:dyDescent="0.3">
      <c r="A8" s="31" t="s">
        <v>35</v>
      </c>
      <c r="B8" s="46" t="str">
        <f>'AUTOS  NOTA 322'!B7:C8</f>
        <v xml:space="preserve">Adonay Cardona Pérez </v>
      </c>
      <c r="C8" s="46"/>
    </row>
    <row r="9" spans="1:3" x14ac:dyDescent="0.3">
      <c r="A9" s="20" t="s">
        <v>36</v>
      </c>
      <c r="B9" s="46" t="s">
        <v>175</v>
      </c>
      <c r="C9" s="46"/>
    </row>
    <row r="10" spans="1:3" x14ac:dyDescent="0.3">
      <c r="A10" s="20" t="s">
        <v>37</v>
      </c>
      <c r="B10" s="46" t="s">
        <v>8</v>
      </c>
      <c r="C10" s="46"/>
    </row>
    <row r="11" spans="1:3" x14ac:dyDescent="0.3">
      <c r="A11" s="20" t="s">
        <v>38</v>
      </c>
      <c r="B11" s="65">
        <v>4000000000</v>
      </c>
      <c r="C11" s="66"/>
    </row>
    <row r="12" spans="1:3" x14ac:dyDescent="0.3">
      <c r="A12" s="20" t="s">
        <v>39</v>
      </c>
      <c r="B12" s="65">
        <v>1700000</v>
      </c>
      <c r="C12" s="66"/>
    </row>
    <row r="13" spans="1:3" x14ac:dyDescent="0.3">
      <c r="A13" s="20" t="s">
        <v>40</v>
      </c>
      <c r="B13" s="48" t="s">
        <v>117</v>
      </c>
      <c r="C13" s="49"/>
    </row>
    <row r="14" spans="1:3" x14ac:dyDescent="0.3">
      <c r="A14" s="20" t="s">
        <v>41</v>
      </c>
      <c r="B14" s="47" t="s">
        <v>176</v>
      </c>
      <c r="C14" s="46"/>
    </row>
    <row r="15" spans="1:3" x14ac:dyDescent="0.3">
      <c r="A15" s="20" t="s">
        <v>42</v>
      </c>
      <c r="B15" s="46" t="s">
        <v>112</v>
      </c>
      <c r="C15" s="46"/>
    </row>
    <row r="16" spans="1:3" x14ac:dyDescent="0.3">
      <c r="A16" s="20" t="s">
        <v>43</v>
      </c>
      <c r="B16" s="46" t="s">
        <v>112</v>
      </c>
      <c r="C16" s="46"/>
    </row>
    <row r="17" spans="1:3" x14ac:dyDescent="0.3">
      <c r="A17" s="69" t="s">
        <v>44</v>
      </c>
      <c r="B17" s="46" t="s">
        <v>134</v>
      </c>
      <c r="C17" s="46"/>
    </row>
    <row r="18" spans="1:3" x14ac:dyDescent="0.3">
      <c r="A18" s="70"/>
      <c r="B18" s="10" t="s">
        <v>45</v>
      </c>
      <c r="C18" s="10" t="s">
        <v>46</v>
      </c>
    </row>
    <row r="19" spans="1:3" x14ac:dyDescent="0.3">
      <c r="A19" s="70"/>
      <c r="B19" s="6" t="s">
        <v>47</v>
      </c>
      <c r="C19" s="6"/>
    </row>
    <row r="20" spans="1:3" x14ac:dyDescent="0.3">
      <c r="A20" s="70"/>
      <c r="B20" s="6"/>
      <c r="C20" s="6"/>
    </row>
    <row r="21" spans="1:3" x14ac:dyDescent="0.3">
      <c r="A21" s="71"/>
      <c r="B21" s="6"/>
      <c r="C21" s="6"/>
    </row>
    <row r="22" spans="1:3" x14ac:dyDescent="0.3">
      <c r="A22" s="20" t="s">
        <v>48</v>
      </c>
      <c r="B22" s="46" t="s">
        <v>112</v>
      </c>
      <c r="C22" s="46"/>
    </row>
    <row r="23" spans="1:3" x14ac:dyDescent="0.3">
      <c r="A23" s="20" t="s">
        <v>49</v>
      </c>
      <c r="B23" s="72" t="s">
        <v>112</v>
      </c>
      <c r="C23" s="73"/>
    </row>
    <row r="24" spans="1:3" x14ac:dyDescent="0.3">
      <c r="A24" s="20" t="s">
        <v>50</v>
      </c>
      <c r="B24" s="46" t="s">
        <v>122</v>
      </c>
      <c r="C24" s="46"/>
    </row>
    <row r="25" spans="1:3" x14ac:dyDescent="0.3">
      <c r="A25" s="20" t="s">
        <v>51</v>
      </c>
      <c r="B25" s="46"/>
      <c r="C25" s="46"/>
    </row>
    <row r="26" spans="1:3" x14ac:dyDescent="0.3">
      <c r="A26" s="20" t="s">
        <v>52</v>
      </c>
      <c r="B26" s="46"/>
      <c r="C26" s="46"/>
    </row>
    <row r="27" spans="1:3" x14ac:dyDescent="0.3">
      <c r="A27" s="19" t="s">
        <v>53</v>
      </c>
      <c r="B27" s="46" t="s">
        <v>112</v>
      </c>
      <c r="C27" s="46"/>
    </row>
    <row r="28" spans="1:3" x14ac:dyDescent="0.3">
      <c r="A28" s="74" t="s">
        <v>54</v>
      </c>
      <c r="B28" s="74"/>
      <c r="C28" s="74"/>
    </row>
    <row r="29" spans="1:3" x14ac:dyDescent="0.3">
      <c r="A29" s="67" t="s">
        <v>55</v>
      </c>
      <c r="B29" s="68"/>
      <c r="C29" s="11" t="s">
        <v>177</v>
      </c>
    </row>
    <row r="30" spans="1:3" x14ac:dyDescent="0.3">
      <c r="A30" s="67" t="s">
        <v>56</v>
      </c>
      <c r="B30" s="68"/>
      <c r="C30" s="11" t="s">
        <v>177</v>
      </c>
    </row>
    <row r="31" spans="1:3" x14ac:dyDescent="0.3">
      <c r="A31" s="67" t="s">
        <v>57</v>
      </c>
      <c r="B31" s="68"/>
      <c r="C31" s="12" t="s">
        <v>177</v>
      </c>
    </row>
    <row r="32" spans="1:3" x14ac:dyDescent="0.3">
      <c r="A32" s="67" t="s">
        <v>58</v>
      </c>
      <c r="B32" s="68"/>
      <c r="C32" s="11"/>
    </row>
    <row r="33" spans="1:3" x14ac:dyDescent="0.3">
      <c r="A33" s="67" t="s">
        <v>59</v>
      </c>
      <c r="B33" s="68"/>
      <c r="C33" s="11"/>
    </row>
    <row r="34" spans="1:3" x14ac:dyDescent="0.3">
      <c r="A34" s="67" t="s">
        <v>60</v>
      </c>
      <c r="B34" s="68"/>
      <c r="C34" s="13"/>
    </row>
    <row r="35" spans="1:3" x14ac:dyDescent="0.3">
      <c r="A35" s="63" t="s">
        <v>61</v>
      </c>
      <c r="B35" s="64"/>
      <c r="C35" s="14"/>
    </row>
    <row r="36" spans="1:3" x14ac:dyDescent="0.3">
      <c r="A36" s="63" t="s">
        <v>62</v>
      </c>
      <c r="B36" s="64"/>
      <c r="C36" s="15"/>
    </row>
    <row r="37" spans="1:3" x14ac:dyDescent="0.3">
      <c r="A37" s="75" t="s">
        <v>63</v>
      </c>
      <c r="B37" s="76"/>
      <c r="C37" s="15"/>
    </row>
    <row r="38" spans="1:3" x14ac:dyDescent="0.3">
      <c r="A38" s="77"/>
      <c r="B38" s="78"/>
      <c r="C38" s="15"/>
    </row>
    <row r="39" spans="1:3" x14ac:dyDescent="0.3">
      <c r="A39" s="79"/>
      <c r="B39" s="80"/>
      <c r="C39" s="15"/>
    </row>
    <row r="40" spans="1:3" x14ac:dyDescent="0.3">
      <c r="A40" s="81" t="s">
        <v>64</v>
      </c>
      <c r="B40" s="81"/>
      <c r="C40" s="81"/>
    </row>
    <row r="41" spans="1:3" x14ac:dyDescent="0.3">
      <c r="A41" s="17" t="s">
        <v>65</v>
      </c>
      <c r="B41" s="18"/>
      <c r="C41" s="15" t="s">
        <v>177</v>
      </c>
    </row>
    <row r="42" spans="1:3" x14ac:dyDescent="0.3">
      <c r="A42" s="63" t="s">
        <v>66</v>
      </c>
      <c r="B42" s="64"/>
      <c r="C42" s="15"/>
    </row>
    <row r="43" spans="1:3" x14ac:dyDescent="0.3">
      <c r="A43" s="63" t="s">
        <v>67</v>
      </c>
      <c r="B43" s="64"/>
      <c r="C43" s="15"/>
    </row>
    <row r="44" spans="1:3" x14ac:dyDescent="0.3">
      <c r="A44" s="17" t="s">
        <v>68</v>
      </c>
      <c r="B44" s="18"/>
      <c r="C44" s="15"/>
    </row>
    <row r="45" spans="1:3" x14ac:dyDescent="0.3">
      <c r="A45" s="17" t="s">
        <v>69</v>
      </c>
      <c r="B45" s="18"/>
      <c r="C45" s="15"/>
    </row>
    <row r="46" spans="1:3" x14ac:dyDescent="0.3">
      <c r="A46" s="63" t="s">
        <v>70</v>
      </c>
      <c r="B46" s="64"/>
      <c r="C46" s="15"/>
    </row>
    <row r="47" spans="1:3" x14ac:dyDescent="0.3">
      <c r="A47" s="17" t="s">
        <v>71</v>
      </c>
      <c r="B47" s="16"/>
      <c r="C47" s="15"/>
    </row>
    <row r="48" spans="1:3" x14ac:dyDescent="0.3">
      <c r="A48" s="63" t="s">
        <v>72</v>
      </c>
      <c r="B48" s="64"/>
      <c r="C48" s="15"/>
    </row>
    <row r="49" spans="1:3" x14ac:dyDescent="0.3">
      <c r="A49" s="63" t="s">
        <v>73</v>
      </c>
      <c r="B49" s="64"/>
      <c r="C49" s="15"/>
    </row>
    <row r="50" spans="1:3" x14ac:dyDescent="0.3">
      <c r="A50" s="63" t="s">
        <v>63</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7" sqref="B7:C7"/>
    </sheetView>
  </sheetViews>
  <sheetFormatPr baseColWidth="10" defaultColWidth="0" defaultRowHeight="14.4" x14ac:dyDescent="0.3"/>
  <cols>
    <col min="1" max="1" width="41.77734375" customWidth="1"/>
    <col min="2" max="2" width="35.44140625" customWidth="1"/>
    <col min="3" max="3" width="54.77734375" customWidth="1"/>
    <col min="4" max="8" width="11.44140625" hidden="1" customWidth="1"/>
    <col min="9" max="9" width="12" hidden="1" customWidth="1"/>
    <col min="10" max="16384" width="11.44140625" hidden="1"/>
  </cols>
  <sheetData>
    <row r="1" spans="1:9" ht="18" x14ac:dyDescent="0.3">
      <c r="A1" s="82" t="s">
        <v>74</v>
      </c>
      <c r="B1" s="82"/>
      <c r="C1" s="82"/>
    </row>
    <row r="2" spans="1:9" ht="15" customHeight="1" x14ac:dyDescent="0.3">
      <c r="A2" s="35" t="s">
        <v>34</v>
      </c>
      <c r="B2" s="86" t="str">
        <f>'AUTOS NOTA 321'!B2:C2</f>
        <v>APJ31907-98457083</v>
      </c>
      <c r="C2" s="87"/>
    </row>
    <row r="3" spans="1:9" x14ac:dyDescent="0.3">
      <c r="A3" s="36" t="s">
        <v>1</v>
      </c>
      <c r="B3" s="101" t="str">
        <f>'AUTOS  NOTA 322'!B2:C2</f>
        <v>25290310300220230001400</v>
      </c>
      <c r="C3" s="101"/>
    </row>
    <row r="4" spans="1:9" x14ac:dyDescent="0.3">
      <c r="A4" s="36" t="s">
        <v>2</v>
      </c>
      <c r="B4" s="101" t="str">
        <f>'AUTOS  NOTA 322'!B3:C3</f>
        <v>JUZGADO 2 CIVIL DEL CIRCUITO DE FUSAGASUGÁ</v>
      </c>
      <c r="C4" s="101"/>
    </row>
    <row r="5" spans="1:9" x14ac:dyDescent="0.3">
      <c r="A5" s="36" t="s">
        <v>3</v>
      </c>
      <c r="B5" s="101" t="str">
        <f>'AUTOS  NOTA 322'!B4:C4</f>
        <v xml:space="preserve">Yeison Efrén Neira Ballén 
Yamid Antonio Tapasco Valencia 
Allianz Seguros S.A. </v>
      </c>
      <c r="C5" s="101"/>
    </row>
    <row r="6" spans="1:9" ht="15" customHeight="1" x14ac:dyDescent="0.3">
      <c r="A6" s="36" t="s">
        <v>4</v>
      </c>
      <c r="B6" s="101"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101"/>
    </row>
    <row r="7" spans="1:9" x14ac:dyDescent="0.3">
      <c r="A7" s="36" t="s">
        <v>5</v>
      </c>
      <c r="B7" s="101" t="str">
        <f>'AUTOS  NOTA 322'!B6:C6</f>
        <v>LLAMADA EN GARANTIA</v>
      </c>
      <c r="C7" s="101"/>
    </row>
    <row r="8" spans="1:9" x14ac:dyDescent="0.3">
      <c r="A8" s="38" t="s">
        <v>35</v>
      </c>
      <c r="B8" s="101" t="str">
        <f>'AUTOS  NOTA 322'!B7:C8</f>
        <v xml:space="preserve">Adonay Cardona Pérez </v>
      </c>
      <c r="C8" s="101"/>
    </row>
    <row r="9" spans="1:9" ht="28.8" x14ac:dyDescent="0.3">
      <c r="A9" s="36" t="s">
        <v>75</v>
      </c>
      <c r="B9" s="99">
        <f>SUM(C11,C12,C14,C15,C17)</f>
        <v>2487255109</v>
      </c>
      <c r="C9" s="100"/>
    </row>
    <row r="10" spans="1:9" x14ac:dyDescent="0.3">
      <c r="A10" s="102" t="s">
        <v>76</v>
      </c>
      <c r="B10" s="91" t="s">
        <v>77</v>
      </c>
      <c r="C10" s="92"/>
    </row>
    <row r="11" spans="1:9" x14ac:dyDescent="0.3">
      <c r="A11" s="102"/>
      <c r="B11" s="37" t="s">
        <v>78</v>
      </c>
      <c r="C11" s="32">
        <v>835200000</v>
      </c>
    </row>
    <row r="12" spans="1:9" x14ac:dyDescent="0.3">
      <c r="A12" s="102"/>
      <c r="B12" s="37" t="s">
        <v>79</v>
      </c>
      <c r="C12" s="32">
        <v>28055109</v>
      </c>
    </row>
    <row r="13" spans="1:9" x14ac:dyDescent="0.3">
      <c r="A13" s="102"/>
      <c r="B13" s="91"/>
      <c r="C13" s="92"/>
    </row>
    <row r="14" spans="1:9" x14ac:dyDescent="0.3">
      <c r="A14" s="102"/>
      <c r="B14" s="37" t="s">
        <v>80</v>
      </c>
      <c r="C14" s="40">
        <v>1508000000</v>
      </c>
    </row>
    <row r="15" spans="1:9" x14ac:dyDescent="0.3">
      <c r="A15" s="102"/>
      <c r="B15" s="37" t="s">
        <v>81</v>
      </c>
      <c r="C15" s="40">
        <v>116000000</v>
      </c>
      <c r="E15" t="s">
        <v>82</v>
      </c>
      <c r="F15" s="22">
        <v>0.7</v>
      </c>
    </row>
    <row r="16" spans="1:9" x14ac:dyDescent="0.3">
      <c r="A16" s="102"/>
      <c r="B16" s="91" t="s">
        <v>83</v>
      </c>
      <c r="C16" s="92"/>
      <c r="E16" t="s">
        <v>84</v>
      </c>
      <c r="F16" s="23">
        <v>0.3</v>
      </c>
      <c r="I16" s="25"/>
    </row>
    <row r="17" spans="1:9" x14ac:dyDescent="0.3">
      <c r="A17" s="102"/>
      <c r="B17" s="37"/>
      <c r="C17" s="41"/>
      <c r="F17" s="26"/>
      <c r="I17" s="25"/>
    </row>
    <row r="18" spans="1:9" ht="23.25" customHeight="1" x14ac:dyDescent="0.3">
      <c r="A18" s="39" t="s">
        <v>85</v>
      </c>
      <c r="B18" s="86" t="s">
        <v>84</v>
      </c>
      <c r="C18" s="87"/>
    </row>
    <row r="19" spans="1:9" ht="57.6" x14ac:dyDescent="0.3">
      <c r="A19" s="36" t="s">
        <v>86</v>
      </c>
      <c r="B19" s="93" t="s">
        <v>183</v>
      </c>
      <c r="C19" s="94"/>
    </row>
    <row r="20" spans="1:9" ht="15" customHeight="1" x14ac:dyDescent="0.3">
      <c r="A20" s="21" t="s">
        <v>87</v>
      </c>
      <c r="B20" s="88">
        <f>((C22+C23+C25+C26+C30+C28+C32+C34+C29+C33)-C37)*C36*C38</f>
        <v>490609772</v>
      </c>
      <c r="C20" s="88"/>
    </row>
    <row r="21" spans="1:9" x14ac:dyDescent="0.3">
      <c r="A21" s="7" t="s">
        <v>88</v>
      </c>
      <c r="B21" s="95" t="s">
        <v>77</v>
      </c>
      <c r="C21" s="96"/>
    </row>
    <row r="22" spans="1:9" x14ac:dyDescent="0.3">
      <c r="A22" s="97"/>
      <c r="B22" s="37" t="s">
        <v>78</v>
      </c>
      <c r="C22" s="32">
        <v>206566422</v>
      </c>
    </row>
    <row r="23" spans="1:9" x14ac:dyDescent="0.3">
      <c r="A23" s="98"/>
      <c r="B23" s="37" t="s">
        <v>79</v>
      </c>
      <c r="C23" s="32">
        <v>5743350</v>
      </c>
    </row>
    <row r="24" spans="1:9" x14ac:dyDescent="0.3">
      <c r="A24" s="98"/>
      <c r="B24" s="91" t="s">
        <v>89</v>
      </c>
      <c r="C24" s="92"/>
    </row>
    <row r="25" spans="1:9" x14ac:dyDescent="0.3">
      <c r="A25" s="98"/>
      <c r="B25" s="37" t="s">
        <v>80</v>
      </c>
      <c r="C25" s="32">
        <v>130000000</v>
      </c>
    </row>
    <row r="26" spans="1:9" ht="28.95" customHeight="1" x14ac:dyDescent="0.3">
      <c r="A26" s="98"/>
      <c r="B26" s="37" t="s">
        <v>90</v>
      </c>
      <c r="C26" s="32">
        <v>150000000</v>
      </c>
    </row>
    <row r="27" spans="1:9" x14ac:dyDescent="0.3">
      <c r="A27" s="98"/>
      <c r="B27" s="91" t="s">
        <v>91</v>
      </c>
      <c r="C27" s="92"/>
    </row>
    <row r="28" spans="1:9" x14ac:dyDescent="0.3">
      <c r="A28" s="98"/>
      <c r="B28" s="37" t="s">
        <v>92</v>
      </c>
      <c r="C28" s="32">
        <v>0</v>
      </c>
    </row>
    <row r="29" spans="1:9" x14ac:dyDescent="0.3">
      <c r="A29" s="98"/>
      <c r="B29" s="37" t="s">
        <v>78</v>
      </c>
      <c r="C29" s="32">
        <v>0</v>
      </c>
    </row>
    <row r="30" spans="1:9" x14ac:dyDescent="0.3">
      <c r="A30" s="98"/>
      <c r="B30" s="37" t="s">
        <v>79</v>
      </c>
      <c r="C30" s="32">
        <v>0</v>
      </c>
    </row>
    <row r="31" spans="1:9" x14ac:dyDescent="0.3">
      <c r="A31" s="98"/>
      <c r="B31" s="91" t="s">
        <v>93</v>
      </c>
      <c r="C31" s="92"/>
    </row>
    <row r="32" spans="1:9" x14ac:dyDescent="0.3">
      <c r="A32" s="98"/>
      <c r="B32" s="37"/>
      <c r="C32" s="32"/>
    </row>
    <row r="33" spans="1:3" x14ac:dyDescent="0.3">
      <c r="A33" s="98"/>
      <c r="B33" s="37" t="s">
        <v>78</v>
      </c>
      <c r="C33" s="32">
        <v>0</v>
      </c>
    </row>
    <row r="34" spans="1:3" x14ac:dyDescent="0.3">
      <c r="A34" s="98"/>
      <c r="B34" s="37" t="s">
        <v>79</v>
      </c>
      <c r="C34" s="32">
        <v>0</v>
      </c>
    </row>
    <row r="35" spans="1:3" x14ac:dyDescent="0.3">
      <c r="A35" s="98"/>
      <c r="B35" s="91" t="s">
        <v>94</v>
      </c>
      <c r="C35" s="92"/>
    </row>
    <row r="36" spans="1:3" x14ac:dyDescent="0.3">
      <c r="A36" s="98"/>
      <c r="B36" s="37" t="s">
        <v>95</v>
      </c>
      <c r="C36" s="33">
        <v>1</v>
      </c>
    </row>
    <row r="37" spans="1:3" x14ac:dyDescent="0.3">
      <c r="A37" s="98"/>
      <c r="B37" s="37" t="s">
        <v>39</v>
      </c>
      <c r="C37" s="34">
        <v>1700000</v>
      </c>
    </row>
    <row r="38" spans="1:3" x14ac:dyDescent="0.3">
      <c r="A38" s="98"/>
      <c r="B38" s="37" t="s">
        <v>96</v>
      </c>
      <c r="C38" s="33">
        <v>1</v>
      </c>
    </row>
    <row r="39" spans="1:3" x14ac:dyDescent="0.3">
      <c r="A39" s="24" t="s">
        <v>97</v>
      </c>
      <c r="B39" s="88">
        <f>IFERROR(B20*(VLOOKUP(B18,E15:F17,2,0)),16666)</f>
        <v>147182931.59999999</v>
      </c>
      <c r="C39" s="88"/>
    </row>
    <row r="40" spans="1:3" ht="93" customHeight="1" x14ac:dyDescent="0.3">
      <c r="A40" s="36" t="s">
        <v>98</v>
      </c>
      <c r="B40" s="89" t="s">
        <v>184</v>
      </c>
      <c r="C40" s="90"/>
    </row>
    <row r="41" spans="1:3" ht="211.5" customHeight="1" x14ac:dyDescent="0.3">
      <c r="A41" s="36" t="s">
        <v>99</v>
      </c>
      <c r="B41" s="84" t="s">
        <v>185</v>
      </c>
      <c r="C41" s="85"/>
    </row>
    <row r="42" spans="1:3" ht="25.95" customHeight="1" x14ac:dyDescent="0.3">
      <c r="A42" s="43" t="s">
        <v>100</v>
      </c>
      <c r="B42" s="43"/>
      <c r="C42" s="43"/>
    </row>
    <row r="43" spans="1:3" x14ac:dyDescent="0.3">
      <c r="A43" s="42" t="s">
        <v>101</v>
      </c>
      <c r="B43" s="83"/>
      <c r="C43" s="83"/>
    </row>
    <row r="44" spans="1:3" ht="40.950000000000003" customHeight="1" x14ac:dyDescent="0.3">
      <c r="A44" s="42" t="s">
        <v>102</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2" t="s">
        <v>103</v>
      </c>
      <c r="B1" s="82"/>
      <c r="C1" s="82"/>
    </row>
    <row r="2" spans="1:3" x14ac:dyDescent="0.3">
      <c r="A2" s="20" t="s">
        <v>34</v>
      </c>
      <c r="B2" s="72" t="str">
        <f>'AUTOS NOTA 324'!B2:C2</f>
        <v>APJ31907-98457083</v>
      </c>
      <c r="C2" s="73"/>
    </row>
    <row r="3" spans="1:3" x14ac:dyDescent="0.3">
      <c r="A3" s="5" t="s">
        <v>1</v>
      </c>
      <c r="B3" s="46" t="str">
        <f>'AUTOS  NOTA 322'!B2:C2</f>
        <v>25290310300220230001400</v>
      </c>
      <c r="C3" s="46"/>
    </row>
    <row r="4" spans="1:3" x14ac:dyDescent="0.3">
      <c r="A4" s="5" t="s">
        <v>2</v>
      </c>
      <c r="B4" s="46" t="str">
        <f>'AUTOS  NOTA 322'!B3:C3</f>
        <v>JUZGADO 2 CIVIL DEL CIRCUITO DE FUSAGASUGÁ</v>
      </c>
      <c r="C4" s="46"/>
    </row>
    <row r="5" spans="1:3" x14ac:dyDescent="0.3">
      <c r="A5" s="5" t="s">
        <v>3</v>
      </c>
      <c r="B5" s="46" t="str">
        <f>'AUTOS  NOTA 322'!B4:C4</f>
        <v xml:space="preserve">Yeison Efrén Neira Ballén 
Yamid Antonio Tapasco Valencia 
Allianz Seguros S.A. </v>
      </c>
      <c r="C5" s="46"/>
    </row>
    <row r="6" spans="1:3" ht="15" customHeight="1" x14ac:dyDescent="0.3">
      <c r="A6" s="5" t="s">
        <v>4</v>
      </c>
      <c r="B6" s="46"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6"/>
    </row>
    <row r="7" spans="1:3" ht="15" customHeight="1" x14ac:dyDescent="0.3">
      <c r="A7" s="5" t="s">
        <v>5</v>
      </c>
      <c r="B7" s="46" t="str">
        <f>'AUTOS  NOTA 322'!B6:C6</f>
        <v>LLAMADA EN GARANTIA</v>
      </c>
      <c r="C7" s="46"/>
    </row>
    <row r="8" spans="1:3" ht="15" customHeight="1" x14ac:dyDescent="0.3">
      <c r="A8" s="31" t="s">
        <v>35</v>
      </c>
      <c r="B8" s="46" t="str">
        <f>'AUTOS  NOTA 322'!B7:C8</f>
        <v xml:space="preserve">Adonay Cardona Pérez </v>
      </c>
      <c r="C8" s="46"/>
    </row>
    <row r="9" spans="1:3" ht="19.05" customHeight="1" x14ac:dyDescent="0.3">
      <c r="A9" s="5" t="s">
        <v>104</v>
      </c>
      <c r="B9" s="46"/>
      <c r="C9" s="46"/>
    </row>
    <row r="10" spans="1:3" x14ac:dyDescent="0.3">
      <c r="A10" s="7" t="s">
        <v>88</v>
      </c>
      <c r="B10" s="105">
        <f>'AUTOS NOTA 324'!B20:C20</f>
        <v>490609772</v>
      </c>
      <c r="C10" s="105"/>
    </row>
    <row r="11" spans="1:3" x14ac:dyDescent="0.3">
      <c r="A11" s="7" t="s">
        <v>105</v>
      </c>
      <c r="B11" s="106">
        <f>'AUTOS NOTA 324'!B39:C39</f>
        <v>147182931.59999999</v>
      </c>
      <c r="C11" s="46"/>
    </row>
    <row r="12" spans="1:3" ht="28.8" x14ac:dyDescent="0.3">
      <c r="A12" s="7" t="s">
        <v>106</v>
      </c>
      <c r="B12" s="103"/>
      <c r="C12" s="104"/>
    </row>
    <row r="13" spans="1:3" ht="43.2" x14ac:dyDescent="0.3">
      <c r="A13" s="5" t="s">
        <v>107</v>
      </c>
      <c r="B13" s="46"/>
      <c r="C13" s="46"/>
    </row>
    <row r="14" spans="1:3" ht="43.2" x14ac:dyDescent="0.3">
      <c r="A14" s="5" t="s">
        <v>108</v>
      </c>
      <c r="B14" s="46"/>
      <c r="C14" s="46"/>
    </row>
    <row r="15" spans="1:3" x14ac:dyDescent="0.3">
      <c r="A15" s="5" t="s">
        <v>109</v>
      </c>
      <c r="B15" s="6"/>
      <c r="C15" s="6"/>
    </row>
    <row r="16" spans="1:3" x14ac:dyDescent="0.3">
      <c r="A16" s="7" t="s">
        <v>110</v>
      </c>
      <c r="B16" s="46"/>
      <c r="C16" s="46"/>
    </row>
    <row r="17" spans="1:3" x14ac:dyDescent="0.3">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77734375" bestFit="1" customWidth="1"/>
    <col min="12" max="12" width="30.44140625" customWidth="1"/>
    <col min="13" max="13" width="16" customWidth="1"/>
  </cols>
  <sheetData>
    <row r="1" spans="1:15" x14ac:dyDescent="0.3">
      <c r="A1" s="9" t="s">
        <v>40</v>
      </c>
      <c r="B1" t="s">
        <v>112</v>
      </c>
      <c r="C1" s="9" t="s">
        <v>44</v>
      </c>
      <c r="D1" s="9" t="s">
        <v>113</v>
      </c>
      <c r="E1" s="3" t="s">
        <v>50</v>
      </c>
      <c r="F1" s="2" t="s">
        <v>82</v>
      </c>
      <c r="G1" s="4">
        <v>0</v>
      </c>
      <c r="H1" t="s">
        <v>18</v>
      </c>
      <c r="I1" t="s">
        <v>114</v>
      </c>
      <c r="K1" t="s">
        <v>115</v>
      </c>
      <c r="L1" s="30" t="s">
        <v>116</v>
      </c>
      <c r="M1" t="s">
        <v>117</v>
      </c>
      <c r="N1" t="s">
        <v>82</v>
      </c>
      <c r="O1" t="s">
        <v>118</v>
      </c>
    </row>
    <row r="2" spans="1:15" x14ac:dyDescent="0.3">
      <c r="A2" t="s">
        <v>117</v>
      </c>
      <c r="B2" t="s">
        <v>119</v>
      </c>
      <c r="C2" t="s">
        <v>120</v>
      </c>
      <c r="D2" s="2" t="s">
        <v>121</v>
      </c>
      <c r="E2" s="1" t="s">
        <v>122</v>
      </c>
      <c r="F2" s="2" t="s">
        <v>123</v>
      </c>
      <c r="G2" s="4">
        <v>0.7</v>
      </c>
      <c r="H2" t="s">
        <v>124</v>
      </c>
      <c r="I2" t="s">
        <v>125</v>
      </c>
      <c r="K2" t="s">
        <v>6</v>
      </c>
      <c r="L2" s="30" t="s">
        <v>126</v>
      </c>
      <c r="M2" t="s">
        <v>127</v>
      </c>
      <c r="N2" t="s">
        <v>84</v>
      </c>
      <c r="O2" t="s">
        <v>119</v>
      </c>
    </row>
    <row r="3" spans="1:15" x14ac:dyDescent="0.3">
      <c r="A3" t="s">
        <v>127</v>
      </c>
      <c r="C3" t="s">
        <v>128</v>
      </c>
      <c r="D3" s="2" t="s">
        <v>129</v>
      </c>
      <c r="E3" s="1" t="s">
        <v>130</v>
      </c>
      <c r="F3" s="2" t="s">
        <v>84</v>
      </c>
      <c r="G3" s="4">
        <v>0.3</v>
      </c>
      <c r="H3" t="s">
        <v>131</v>
      </c>
      <c r="I3" t="s">
        <v>132</v>
      </c>
      <c r="L3" s="30" t="s">
        <v>8</v>
      </c>
      <c r="M3" t="s">
        <v>133</v>
      </c>
      <c r="N3" t="s">
        <v>123</v>
      </c>
    </row>
    <row r="4" spans="1:15" x14ac:dyDescent="0.3">
      <c r="A4" t="s">
        <v>133</v>
      </c>
      <c r="C4" t="s">
        <v>134</v>
      </c>
      <c r="E4" s="1" t="s">
        <v>135</v>
      </c>
      <c r="H4" t="s">
        <v>136</v>
      </c>
      <c r="I4" t="s">
        <v>137</v>
      </c>
      <c r="L4" t="s">
        <v>138</v>
      </c>
    </row>
    <row r="5" spans="1:15" x14ac:dyDescent="0.3">
      <c r="A5" t="s">
        <v>139</v>
      </c>
      <c r="E5" s="1" t="s">
        <v>140</v>
      </c>
      <c r="H5" t="s">
        <v>141</v>
      </c>
      <c r="I5" t="s">
        <v>142</v>
      </c>
      <c r="L5" s="30" t="s">
        <v>143</v>
      </c>
    </row>
    <row r="6" spans="1:15" x14ac:dyDescent="0.3">
      <c r="E6" s="1" t="s">
        <v>144</v>
      </c>
      <c r="I6" t="s">
        <v>145</v>
      </c>
      <c r="L6" s="30" t="s">
        <v>146</v>
      </c>
    </row>
    <row r="7" spans="1:15" x14ac:dyDescent="0.3">
      <c r="E7" s="1" t="s">
        <v>147</v>
      </c>
      <c r="I7" t="s">
        <v>148</v>
      </c>
      <c r="L7" s="30" t="s">
        <v>149</v>
      </c>
    </row>
    <row r="8" spans="1:15" x14ac:dyDescent="0.3">
      <c r="E8" s="1" t="s">
        <v>150</v>
      </c>
      <c r="L8" s="30" t="s">
        <v>91</v>
      </c>
    </row>
    <row r="9" spans="1:15" x14ac:dyDescent="0.3">
      <c r="L9" s="30" t="s">
        <v>151</v>
      </c>
    </row>
    <row r="10" spans="1:15" x14ac:dyDescent="0.3">
      <c r="L10" s="30" t="s">
        <v>152</v>
      </c>
    </row>
    <row r="11" spans="1:15" x14ac:dyDescent="0.3">
      <c r="L11" s="30" t="s">
        <v>153</v>
      </c>
    </row>
    <row r="12" spans="1:15" x14ac:dyDescent="0.3">
      <c r="L12" s="30" t="s">
        <v>154</v>
      </c>
    </row>
    <row r="13" spans="1:15" x14ac:dyDescent="0.3">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Esteban Franco Zuluaga</cp:lastModifiedBy>
  <cp:revision/>
  <dcterms:created xsi:type="dcterms:W3CDTF">2020-12-07T14:41:17Z</dcterms:created>
  <dcterms:modified xsi:type="dcterms:W3CDTF">2024-06-01T01:01:53Z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OfficeDocumentSecurity_11072023135815">
    <vt:lpwstr>11072023135815;CE02746;0</vt:lpwstr>
  </property>
</Properties>
</file>