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02829\Downloads\"/>
    </mc:Choice>
  </mc:AlternateContent>
  <xr:revisionPtr revIDLastSave="0" documentId="13_ncr:1_{D173F3DE-2E25-4322-A46E-D8C0FD7BF37D}" xr6:coauthVersionLast="47" xr6:coauthVersionMax="47" xr10:uidLastSave="{00000000-0000-0000-0000-000000000000}"/>
  <bookViews>
    <workbookView xWindow="-120" yWindow="-120" windowWidth="19440" windowHeight="11520" xr2:uid="{12A91E61-06BC-4375-A10E-38B9720DCD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I25" i="1"/>
  <c r="I26" i="1" s="1"/>
  <c r="C25" i="1"/>
  <c r="E25" i="1" s="1"/>
  <c r="K24" i="1"/>
  <c r="E24" i="1"/>
  <c r="I27" i="1" l="1"/>
  <c r="K26" i="1"/>
  <c r="C26" i="1"/>
  <c r="K25" i="1"/>
  <c r="I28" i="1" l="1"/>
  <c r="K27" i="1"/>
  <c r="E26" i="1"/>
  <c r="C27" i="1"/>
  <c r="I29" i="1" l="1"/>
  <c r="K28" i="1"/>
  <c r="C28" i="1"/>
  <c r="E27" i="1"/>
  <c r="E28" i="1" l="1"/>
  <c r="C29" i="1"/>
  <c r="I30" i="1"/>
  <c r="K29" i="1"/>
  <c r="E29" i="1" l="1"/>
  <c r="C30" i="1"/>
  <c r="I31" i="1"/>
  <c r="K30" i="1"/>
  <c r="I32" i="1" l="1"/>
  <c r="K31" i="1"/>
  <c r="E30" i="1"/>
  <c r="C31" i="1"/>
  <c r="I33" i="1" l="1"/>
  <c r="K32" i="1"/>
  <c r="C32" i="1"/>
  <c r="E31" i="1"/>
  <c r="I34" i="1" l="1"/>
  <c r="K33" i="1"/>
  <c r="E32" i="1"/>
  <c r="C33" i="1"/>
  <c r="K34" i="1" l="1"/>
  <c r="I35" i="1"/>
  <c r="K35" i="1" s="1"/>
  <c r="E33" i="1"/>
  <c r="C34" i="1"/>
  <c r="K36" i="1" l="1"/>
  <c r="E34" i="1"/>
  <c r="C35" i="1"/>
  <c r="E35" i="1" s="1"/>
  <c r="E36" i="1" l="1"/>
  <c r="F41" i="1" s="1"/>
  <c r="B4" i="1" l="1"/>
  <c r="B3" i="1"/>
  <c r="I9" i="1"/>
  <c r="K9" i="1" s="1"/>
  <c r="K8" i="1"/>
  <c r="E8" i="1"/>
  <c r="C9" i="1"/>
  <c r="E9" i="1" s="1"/>
  <c r="C10" i="1" l="1"/>
  <c r="I10" i="1"/>
  <c r="E10" i="1" l="1"/>
  <c r="C11" i="1"/>
  <c r="K10" i="1"/>
  <c r="I11" i="1"/>
  <c r="C12" i="1" l="1"/>
  <c r="E11" i="1"/>
  <c r="I12" i="1"/>
  <c r="K11" i="1"/>
  <c r="C13" i="1" l="1"/>
  <c r="E12" i="1"/>
  <c r="K12" i="1"/>
  <c r="I13" i="1"/>
  <c r="C14" i="1" l="1"/>
  <c r="E13" i="1"/>
  <c r="I14" i="1"/>
  <c r="K13" i="1"/>
  <c r="E14" i="1" l="1"/>
  <c r="C15" i="1"/>
  <c r="K14" i="1"/>
  <c r="I15" i="1"/>
  <c r="C16" i="1" l="1"/>
  <c r="E15" i="1"/>
  <c r="E19" i="1"/>
  <c r="I16" i="1"/>
  <c r="K15" i="1"/>
  <c r="C17" i="1" l="1"/>
  <c r="C18" i="1" s="1"/>
  <c r="E16" i="1"/>
  <c r="K16" i="1"/>
  <c r="I17" i="1"/>
  <c r="E18" i="1" l="1"/>
  <c r="E17" i="1"/>
  <c r="I18" i="1"/>
  <c r="K17" i="1"/>
  <c r="E20" i="1" l="1"/>
  <c r="K18" i="1"/>
  <c r="K19" i="1"/>
  <c r="K20" i="1" l="1"/>
  <c r="F40" i="1" s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Lancheros Fuerte</author>
  </authors>
  <commentList>
    <comment ref="C3" authorId="0" shapeId="0" xr:uid="{EFAEE861-C427-447F-B1E2-5DB32D455C62}">
      <text>
        <r>
          <rPr>
            <b/>
            <sz val="9"/>
            <color indexed="81"/>
            <rFont val="Tahoma"/>
            <family val="2"/>
          </rPr>
          <t>Juliana Lancheros Fuerte:</t>
        </r>
        <r>
          <rPr>
            <sz val="9"/>
            <color indexed="81"/>
            <rFont val="Tahoma"/>
            <family val="2"/>
          </rPr>
          <t xml:space="preserve">
Determinado por el juzgado.</t>
        </r>
      </text>
    </comment>
    <comment ref="C4" authorId="0" shapeId="0" xr:uid="{817D8A6F-CC14-4180-BECB-AC777FDDD2B4}">
      <text>
        <r>
          <rPr>
            <b/>
            <sz val="9"/>
            <color indexed="81"/>
            <rFont val="Tahoma"/>
            <family val="2"/>
          </rPr>
          <t>Juliana Lancheros Fuerte:</t>
        </r>
        <r>
          <rPr>
            <sz val="9"/>
            <color indexed="81"/>
            <rFont val="Tahoma"/>
            <family val="2"/>
          </rPr>
          <t xml:space="preserve">
Determinado por el juzgado.</t>
        </r>
      </text>
    </comment>
    <comment ref="C19" authorId="0" shapeId="0" xr:uid="{BB692222-0147-4AD9-96D2-32A2B63A07E8}">
      <text>
        <r>
          <rPr>
            <b/>
            <sz val="9"/>
            <color indexed="81"/>
            <rFont val="Tahoma"/>
            <family val="2"/>
          </rPr>
          <t>Juliana Lancheros Fuerte:</t>
        </r>
        <r>
          <rPr>
            <sz val="9"/>
            <color indexed="81"/>
            <rFont val="Tahoma"/>
            <family val="2"/>
          </rPr>
          <t xml:space="preserve">
Estipulado por el juzgado.
</t>
        </r>
      </text>
    </comment>
    <comment ref="I19" authorId="0" shapeId="0" xr:uid="{3A81615A-0B9D-4F95-BCC0-7473CA760437}">
      <text>
        <r>
          <rPr>
            <b/>
            <sz val="9"/>
            <color indexed="81"/>
            <rFont val="Tahoma"/>
            <family val="2"/>
          </rPr>
          <t>Juliana Lancheros Fuerte:</t>
        </r>
        <r>
          <rPr>
            <sz val="9"/>
            <color indexed="81"/>
            <rFont val="Tahoma"/>
            <family val="2"/>
          </rPr>
          <t xml:space="preserve">
Estipulado por el juzgado.
</t>
        </r>
      </text>
    </comment>
  </commentList>
</comments>
</file>

<file path=xl/sharedStrings.xml><?xml version="1.0" encoding="utf-8"?>
<sst xmlns="http://schemas.openxmlformats.org/spreadsheetml/2006/main" count="37" uniqueCount="18">
  <si>
    <t>IPC Variación</t>
  </si>
  <si>
    <t>Mesada</t>
  </si>
  <si>
    <t>Año</t>
  </si>
  <si>
    <t># Mesadas</t>
  </si>
  <si>
    <t>Total</t>
  </si>
  <si>
    <t>Juzgado Elizabeth</t>
  </si>
  <si>
    <t>Juzgado Jacqueline</t>
  </si>
  <si>
    <t>Mesada al fallecimiento</t>
  </si>
  <si>
    <t>%</t>
  </si>
  <si>
    <t>Mesada Elizabeth</t>
  </si>
  <si>
    <t>Mesada Jacqueline</t>
  </si>
  <si>
    <t>Allianz Elizabeth</t>
  </si>
  <si>
    <t>Allianz Jacqueline</t>
  </si>
  <si>
    <t>Valor presente de lo pagado por Allianz en 1998</t>
  </si>
  <si>
    <t>Total a pagar según juzgado por 2 beneficiarios</t>
  </si>
  <si>
    <t>Total a pagar según Allianz por 2 beneficiarios</t>
  </si>
  <si>
    <t>Diferencia</t>
  </si>
  <si>
    <t>Valor a hoy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</si>
</sst>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_-;\-* #,##0_-;_-* &quot;-&quot;??_-;_-@_-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0" fontId="0" fillId="0" borderId="7" xfId="0" applyNumberFormat="1" applyBorder="1"/>
    <xf numFmtId="10" fontId="0" fillId="0" borderId="10" xfId="0" applyNumberFormat="1" applyBorder="1"/>
    <xf numFmtId="9" fontId="0" fillId="0" borderId="11" xfId="0" applyNumberFormat="1" applyBorder="1"/>
    <xf numFmtId="165" fontId="0" fillId="0" borderId="14" xfId="1" applyNumberFormat="1" applyFont="1" applyBorder="1"/>
    <xf numFmtId="165" fontId="0" fillId="0" borderId="15" xfId="0" applyNumberFormat="1" applyBorder="1"/>
    <xf numFmtId="165" fontId="0" fillId="0" borderId="16" xfId="0" applyNumberFormat="1" applyBorder="1"/>
    <xf numFmtId="0" fontId="0" fillId="0" borderId="2" xfId="0" applyBorder="1"/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7" xfId="0" applyNumberFormat="1" applyBorder="1"/>
    <xf numFmtId="165" fontId="0" fillId="0" borderId="10" xfId="0" applyNumberFormat="1" applyBorder="1"/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165" fontId="2" fillId="3" borderId="10" xfId="0" applyNumberFormat="1" applyFont="1" applyFill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2" fillId="0" borderId="20" xfId="0" applyFont="1" applyBorder="1"/>
    <xf numFmtId="165" fontId="0" fillId="0" borderId="21" xfId="0" applyNumberFormat="1" applyBorder="1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7" fontId="0" fillId="0" borderId="0" xfId="4" applyNumberFormat="1" applyFont="1"/>
  </cellXfs>
  <cellStyles count="5">
    <cellStyle name="Millares" xfId="1" builtinId="3"/>
    <cellStyle name="Normal" xfId="0" builtinId="0"/>
    <cellStyle name="Normal 2" xfId="3" xr:uid="{7F0C1DF9-C37D-4558-91D1-37AD5C48E212}"/>
    <cellStyle name="Normal 3" xfId="2" xr:uid="{C9355F65-F923-40C1-A8DC-CDB8F2A2DC8A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0E49-0E52-411B-8854-286D44C06C4C}">
  <dimension ref="A1:K68"/>
  <sheetViews>
    <sheetView tabSelected="1" topLeftCell="A27" workbookViewId="0">
      <selection activeCell="E40" sqref="E40"/>
    </sheetView>
  </sheetViews>
  <sheetFormatPr baseColWidth="10" defaultRowHeight="15" x14ac:dyDescent="0.25"/>
  <cols>
    <col min="1" max="1" width="22.42578125" bestFit="1" customWidth="1"/>
    <col min="2" max="3" width="12.5703125" bestFit="1" customWidth="1"/>
    <col min="4" max="4" width="14.140625" bestFit="1" customWidth="1"/>
    <col min="5" max="5" width="18.140625" customWidth="1"/>
    <col min="6" max="8" width="12.5703125" bestFit="1" customWidth="1"/>
    <col min="11" max="11" width="12.5703125" bestFit="1" customWidth="1"/>
    <col min="13" max="13" width="22.42578125" bestFit="1" customWidth="1"/>
  </cols>
  <sheetData>
    <row r="1" spans="1:11" ht="15.75" thickBot="1" x14ac:dyDescent="0.3">
      <c r="A1" s="11"/>
      <c r="B1" s="15" t="s">
        <v>4</v>
      </c>
      <c r="C1" s="16" t="s">
        <v>8</v>
      </c>
    </row>
    <row r="2" spans="1:11" ht="27.75" customHeight="1" x14ac:dyDescent="0.25">
      <c r="A2" s="12" t="s">
        <v>7</v>
      </c>
      <c r="B2" s="8">
        <v>1385107</v>
      </c>
      <c r="C2" s="7">
        <v>1</v>
      </c>
    </row>
    <row r="3" spans="1:11" ht="30" x14ac:dyDescent="0.25">
      <c r="A3" s="13" t="s">
        <v>9</v>
      </c>
      <c r="B3" s="9">
        <f>B2*C3</f>
        <v>733829.68860000011</v>
      </c>
      <c r="C3" s="5">
        <v>0.52980000000000005</v>
      </c>
    </row>
    <row r="4" spans="1:11" ht="30.75" thickBot="1" x14ac:dyDescent="0.3">
      <c r="A4" s="14" t="s">
        <v>10</v>
      </c>
      <c r="B4" s="10">
        <f>B2*C4</f>
        <v>651277.31140000001</v>
      </c>
      <c r="C4" s="6">
        <v>0.47020000000000001</v>
      </c>
    </row>
    <row r="5" spans="1:11" ht="15.75" thickBot="1" x14ac:dyDescent="0.3"/>
    <row r="6" spans="1:11" x14ac:dyDescent="0.25">
      <c r="A6" s="38" t="s">
        <v>5</v>
      </c>
      <c r="B6" s="39"/>
      <c r="C6" s="39"/>
      <c r="D6" s="39"/>
      <c r="E6" s="40"/>
      <c r="G6" s="38" t="s">
        <v>6</v>
      </c>
      <c r="H6" s="39"/>
      <c r="I6" s="39"/>
      <c r="J6" s="39"/>
      <c r="K6" s="40"/>
    </row>
    <row r="7" spans="1:11" x14ac:dyDescent="0.25">
      <c r="A7" s="20" t="s">
        <v>2</v>
      </c>
      <c r="B7" s="21" t="s">
        <v>0</v>
      </c>
      <c r="C7" s="21" t="s">
        <v>1</v>
      </c>
      <c r="D7" s="21" t="s">
        <v>3</v>
      </c>
      <c r="E7" s="22" t="s">
        <v>4</v>
      </c>
      <c r="G7" s="20" t="s">
        <v>2</v>
      </c>
      <c r="H7" s="21" t="s">
        <v>0</v>
      </c>
      <c r="I7" s="21" t="s">
        <v>1</v>
      </c>
      <c r="J7" s="21" t="s">
        <v>3</v>
      </c>
      <c r="K7" s="22" t="s">
        <v>4</v>
      </c>
    </row>
    <row r="8" spans="1:11" x14ac:dyDescent="0.25">
      <c r="A8" s="19">
        <v>2012</v>
      </c>
      <c r="B8" s="4">
        <v>2.4400000000000002E-2</v>
      </c>
      <c r="C8" s="23">
        <v>733830</v>
      </c>
      <c r="D8" s="4">
        <v>2.6</v>
      </c>
      <c r="E8" s="24">
        <f>C8*D8</f>
        <v>1907958</v>
      </c>
      <c r="G8" s="19">
        <v>2012</v>
      </c>
      <c r="H8" s="4">
        <v>2.4400000000000002E-2</v>
      </c>
      <c r="I8" s="23">
        <v>651277</v>
      </c>
      <c r="J8" s="4">
        <v>2.6</v>
      </c>
      <c r="K8" s="24">
        <f>I8*J8</f>
        <v>1693320.2</v>
      </c>
    </row>
    <row r="9" spans="1:11" x14ac:dyDescent="0.25">
      <c r="A9" s="19">
        <v>2013</v>
      </c>
      <c r="B9" s="4">
        <v>1.9400000000000001E-2</v>
      </c>
      <c r="C9" s="23">
        <f>C8*(1+B8)</f>
        <v>751735.45199999993</v>
      </c>
      <c r="D9" s="4">
        <v>13</v>
      </c>
      <c r="E9" s="24">
        <f t="shared" ref="E9:E19" si="0">C9*D9</f>
        <v>9772560.8759999983</v>
      </c>
      <c r="G9" s="19">
        <v>2013</v>
      </c>
      <c r="H9" s="4">
        <v>1.9400000000000001E-2</v>
      </c>
      <c r="I9" s="23">
        <f>I8*(1+H8)</f>
        <v>667168.15879999998</v>
      </c>
      <c r="J9" s="4">
        <v>13</v>
      </c>
      <c r="K9" s="24">
        <f t="shared" ref="K9:K19" si="1">I9*J9</f>
        <v>8673186.0644000005</v>
      </c>
    </row>
    <row r="10" spans="1:11" x14ac:dyDescent="0.25">
      <c r="A10" s="19">
        <v>2014</v>
      </c>
      <c r="B10" s="4">
        <v>3.6600000000000001E-2</v>
      </c>
      <c r="C10" s="23">
        <f t="shared" ref="C10:C18" si="2">C9*(1+B9)</f>
        <v>766319.11976879998</v>
      </c>
      <c r="D10" s="4">
        <v>13</v>
      </c>
      <c r="E10" s="24">
        <f t="shared" si="0"/>
        <v>9962148.5569943991</v>
      </c>
      <c r="G10" s="19">
        <v>2014</v>
      </c>
      <c r="H10" s="4">
        <v>3.6600000000000001E-2</v>
      </c>
      <c r="I10" s="23">
        <f t="shared" ref="I10:I18" si="3">I9*(1+H9)</f>
        <v>680111.22108072008</v>
      </c>
      <c r="J10" s="4">
        <v>13</v>
      </c>
      <c r="K10" s="24">
        <f t="shared" si="1"/>
        <v>8841445.8740493618</v>
      </c>
    </row>
    <row r="11" spans="1:11" x14ac:dyDescent="0.25">
      <c r="A11" s="19">
        <v>2015</v>
      </c>
      <c r="B11" s="4">
        <v>6.7699999999999996E-2</v>
      </c>
      <c r="C11" s="23">
        <f t="shared" si="2"/>
        <v>794366.39955233806</v>
      </c>
      <c r="D11" s="4">
        <v>13</v>
      </c>
      <c r="E11" s="24">
        <f t="shared" si="0"/>
        <v>10326763.194180395</v>
      </c>
      <c r="G11" s="19">
        <v>2015</v>
      </c>
      <c r="H11" s="4">
        <v>6.7699999999999996E-2</v>
      </c>
      <c r="I11" s="23">
        <f t="shared" si="3"/>
        <v>705003.29177227442</v>
      </c>
      <c r="J11" s="4">
        <v>13</v>
      </c>
      <c r="K11" s="24">
        <f t="shared" si="1"/>
        <v>9165042.7930395678</v>
      </c>
    </row>
    <row r="12" spans="1:11" x14ac:dyDescent="0.25">
      <c r="A12" s="19">
        <v>2016</v>
      </c>
      <c r="B12" s="4">
        <v>5.7500000000000002E-2</v>
      </c>
      <c r="C12" s="23">
        <f t="shared" si="2"/>
        <v>848145.00480203144</v>
      </c>
      <c r="D12" s="4">
        <v>13</v>
      </c>
      <c r="E12" s="24">
        <f t="shared" si="0"/>
        <v>11025885.062426409</v>
      </c>
      <c r="G12" s="19">
        <v>2016</v>
      </c>
      <c r="H12" s="4">
        <v>5.7500000000000002E-2</v>
      </c>
      <c r="I12" s="23">
        <f t="shared" si="3"/>
        <v>752732.01462525746</v>
      </c>
      <c r="J12" s="4">
        <v>13</v>
      </c>
      <c r="K12" s="24">
        <f t="shared" si="1"/>
        <v>9785516.1901283469</v>
      </c>
    </row>
    <row r="13" spans="1:11" x14ac:dyDescent="0.25">
      <c r="A13" s="19">
        <v>2017</v>
      </c>
      <c r="B13" s="4">
        <v>4.0899999999999999E-2</v>
      </c>
      <c r="C13" s="23">
        <f t="shared" si="2"/>
        <v>896913.34257814835</v>
      </c>
      <c r="D13" s="4">
        <v>13</v>
      </c>
      <c r="E13" s="24">
        <f t="shared" si="0"/>
        <v>11659873.453515928</v>
      </c>
      <c r="G13" s="19">
        <v>2017</v>
      </c>
      <c r="H13" s="4">
        <v>4.0899999999999999E-2</v>
      </c>
      <c r="I13" s="23">
        <f t="shared" si="3"/>
        <v>796014.10546620982</v>
      </c>
      <c r="J13" s="4">
        <v>13</v>
      </c>
      <c r="K13" s="24">
        <f t="shared" si="1"/>
        <v>10348183.371060727</v>
      </c>
    </row>
    <row r="14" spans="1:11" x14ac:dyDescent="0.25">
      <c r="A14" s="19">
        <v>2018</v>
      </c>
      <c r="B14" s="4">
        <v>3.1800000000000002E-2</v>
      </c>
      <c r="C14" s="23">
        <f t="shared" si="2"/>
        <v>933597.09828959452</v>
      </c>
      <c r="D14" s="4">
        <v>13</v>
      </c>
      <c r="E14" s="24">
        <f t="shared" si="0"/>
        <v>12136762.277764728</v>
      </c>
      <c r="G14" s="19">
        <v>2018</v>
      </c>
      <c r="H14" s="4">
        <v>3.1800000000000002E-2</v>
      </c>
      <c r="I14" s="23">
        <f t="shared" si="3"/>
        <v>828571.0823797778</v>
      </c>
      <c r="J14" s="4">
        <v>13</v>
      </c>
      <c r="K14" s="24">
        <f t="shared" si="1"/>
        <v>10771424.070937112</v>
      </c>
    </row>
    <row r="15" spans="1:11" x14ac:dyDescent="0.25">
      <c r="A15" s="19">
        <v>2019</v>
      </c>
      <c r="B15" s="25">
        <v>3.7999999999999999E-2</v>
      </c>
      <c r="C15" s="23">
        <f t="shared" si="2"/>
        <v>963285.48601520364</v>
      </c>
      <c r="D15" s="4">
        <v>13</v>
      </c>
      <c r="E15" s="24">
        <f t="shared" si="0"/>
        <v>12522711.318197647</v>
      </c>
      <c r="G15" s="19">
        <v>2019</v>
      </c>
      <c r="H15" s="25">
        <v>3.7999999999999999E-2</v>
      </c>
      <c r="I15" s="23">
        <f t="shared" si="3"/>
        <v>854919.64279945474</v>
      </c>
      <c r="J15" s="4">
        <v>13</v>
      </c>
      <c r="K15" s="24">
        <f t="shared" si="1"/>
        <v>11113955.356392913</v>
      </c>
    </row>
    <row r="16" spans="1:11" x14ac:dyDescent="0.25">
      <c r="A16" s="19">
        <v>2020</v>
      </c>
      <c r="B16" s="4">
        <v>1.61E-2</v>
      </c>
      <c r="C16" s="23">
        <f t="shared" si="2"/>
        <v>999890.33448378136</v>
      </c>
      <c r="D16" s="4">
        <v>13</v>
      </c>
      <c r="E16" s="24">
        <f t="shared" si="0"/>
        <v>12998574.348289158</v>
      </c>
      <c r="G16" s="19">
        <v>2020</v>
      </c>
      <c r="H16" s="4">
        <v>1.61E-2</v>
      </c>
      <c r="I16" s="23">
        <f t="shared" si="3"/>
        <v>887406.589225834</v>
      </c>
      <c r="J16" s="4">
        <v>13</v>
      </c>
      <c r="K16" s="24">
        <f t="shared" si="1"/>
        <v>11536285.659935841</v>
      </c>
    </row>
    <row r="17" spans="1:11" x14ac:dyDescent="0.25">
      <c r="A17" s="19">
        <v>2021</v>
      </c>
      <c r="B17" s="4">
        <v>5.62E-2</v>
      </c>
      <c r="C17" s="23">
        <f t="shared" si="2"/>
        <v>1015988.5688689703</v>
      </c>
      <c r="D17" s="4">
        <v>13</v>
      </c>
      <c r="E17" s="24">
        <f t="shared" si="0"/>
        <v>13207851.395296613</v>
      </c>
      <c r="G17" s="19">
        <v>2021</v>
      </c>
      <c r="H17" s="4">
        <v>5.62E-2</v>
      </c>
      <c r="I17" s="23">
        <f t="shared" si="3"/>
        <v>901693.83531236998</v>
      </c>
      <c r="J17" s="4">
        <v>13</v>
      </c>
      <c r="K17" s="24">
        <f t="shared" si="1"/>
        <v>11722019.859060809</v>
      </c>
    </row>
    <row r="18" spans="1:11" x14ac:dyDescent="0.25">
      <c r="A18" s="19">
        <v>2022</v>
      </c>
      <c r="B18" s="4">
        <v>0.13120000000000001</v>
      </c>
      <c r="C18" s="23">
        <f t="shared" si="2"/>
        <v>1073087.1264394065</v>
      </c>
      <c r="D18" s="4">
        <v>13</v>
      </c>
      <c r="E18" s="24">
        <f t="shared" si="0"/>
        <v>13950132.643712286</v>
      </c>
      <c r="G18" s="19">
        <v>2022</v>
      </c>
      <c r="H18" s="4">
        <v>0.13120000000000001</v>
      </c>
      <c r="I18" s="23">
        <f t="shared" si="3"/>
        <v>952369.0288569252</v>
      </c>
      <c r="J18" s="4">
        <v>13</v>
      </c>
      <c r="K18" s="24">
        <f t="shared" si="1"/>
        <v>12380797.375140028</v>
      </c>
    </row>
    <row r="19" spans="1:11" x14ac:dyDescent="0.25">
      <c r="A19" s="19">
        <v>2023</v>
      </c>
      <c r="B19" s="4"/>
      <c r="C19" s="26">
        <v>1213876</v>
      </c>
      <c r="D19" s="4">
        <v>8</v>
      </c>
      <c r="E19" s="24">
        <f t="shared" si="0"/>
        <v>9711008</v>
      </c>
      <c r="G19" s="19">
        <v>2023</v>
      </c>
      <c r="H19" s="4"/>
      <c r="I19" s="26">
        <v>1077320</v>
      </c>
      <c r="J19" s="4">
        <v>8</v>
      </c>
      <c r="K19" s="24">
        <f t="shared" si="1"/>
        <v>8618560</v>
      </c>
    </row>
    <row r="20" spans="1:11" ht="15.75" thickBot="1" x14ac:dyDescent="0.3">
      <c r="A20" s="27"/>
      <c r="B20" s="28"/>
      <c r="C20" s="29"/>
      <c r="D20" s="28"/>
      <c r="E20" s="30">
        <f>SUM(E8:E19)</f>
        <v>129182229.12637757</v>
      </c>
      <c r="G20" s="27"/>
      <c r="H20" s="28"/>
      <c r="I20" s="29"/>
      <c r="J20" s="28"/>
      <c r="K20" s="30">
        <f>SUM(K8:K19)</f>
        <v>114649736.81414472</v>
      </c>
    </row>
    <row r="21" spans="1:11" ht="15.75" thickBot="1" x14ac:dyDescent="0.3">
      <c r="C21" s="3"/>
      <c r="D21" s="3"/>
    </row>
    <row r="22" spans="1:11" x14ac:dyDescent="0.25">
      <c r="A22" s="38" t="s">
        <v>11</v>
      </c>
      <c r="B22" s="39"/>
      <c r="C22" s="39"/>
      <c r="D22" s="39"/>
      <c r="E22" s="40"/>
      <c r="G22" s="38" t="s">
        <v>12</v>
      </c>
      <c r="H22" s="39"/>
      <c r="I22" s="39"/>
      <c r="J22" s="39"/>
      <c r="K22" s="40"/>
    </row>
    <row r="23" spans="1:11" x14ac:dyDescent="0.25">
      <c r="A23" s="20" t="s">
        <v>2</v>
      </c>
      <c r="B23" s="21" t="s">
        <v>0</v>
      </c>
      <c r="C23" s="21" t="s">
        <v>1</v>
      </c>
      <c r="D23" s="21" t="s">
        <v>3</v>
      </c>
      <c r="E23" s="22" t="s">
        <v>4</v>
      </c>
      <c r="G23" s="20" t="s">
        <v>2</v>
      </c>
      <c r="H23" s="21" t="s">
        <v>0</v>
      </c>
      <c r="I23" s="21" t="s">
        <v>1</v>
      </c>
      <c r="J23" s="21" t="s">
        <v>3</v>
      </c>
      <c r="K23" s="22" t="s">
        <v>4</v>
      </c>
    </row>
    <row r="24" spans="1:11" x14ac:dyDescent="0.25">
      <c r="A24" s="19">
        <v>2012</v>
      </c>
      <c r="B24" s="4">
        <v>2.4400000000000002E-2</v>
      </c>
      <c r="C24" s="23">
        <v>733830</v>
      </c>
      <c r="D24" s="4">
        <v>2.6</v>
      </c>
      <c r="E24" s="24">
        <f>C24*D24</f>
        <v>1907958</v>
      </c>
      <c r="G24" s="19">
        <v>2012</v>
      </c>
      <c r="H24" s="4">
        <v>2.4400000000000002E-2</v>
      </c>
      <c r="I24" s="23">
        <v>651277</v>
      </c>
      <c r="J24" s="4">
        <v>2.6</v>
      </c>
      <c r="K24" s="24">
        <f>I24*J24</f>
        <v>1693320.2</v>
      </c>
    </row>
    <row r="25" spans="1:11" x14ac:dyDescent="0.25">
      <c r="A25" s="19">
        <v>2013</v>
      </c>
      <c r="B25" s="4">
        <v>1.9400000000000001E-2</v>
      </c>
      <c r="C25" s="23">
        <f>C24*(1+B24)</f>
        <v>751735.45199999993</v>
      </c>
      <c r="D25" s="4">
        <v>13</v>
      </c>
      <c r="E25" s="24">
        <f t="shared" ref="E25:E35" si="4">C25*D25</f>
        <v>9772560.8759999983</v>
      </c>
      <c r="G25" s="19">
        <v>2013</v>
      </c>
      <c r="H25" s="4">
        <v>1.9400000000000001E-2</v>
      </c>
      <c r="I25" s="23">
        <f>I24*(1+H24)</f>
        <v>667168.15879999998</v>
      </c>
      <c r="J25" s="4">
        <v>13</v>
      </c>
      <c r="K25" s="24">
        <f t="shared" ref="K25:K35" si="5">I25*J25</f>
        <v>8673186.0644000005</v>
      </c>
    </row>
    <row r="26" spans="1:11" x14ac:dyDescent="0.25">
      <c r="A26" s="19">
        <v>2014</v>
      </c>
      <c r="B26" s="4">
        <v>3.6600000000000001E-2</v>
      </c>
      <c r="C26" s="23">
        <f t="shared" ref="C26:C35" si="6">C25*(1+B25)</f>
        <v>766319.11976879998</v>
      </c>
      <c r="D26" s="4">
        <v>13</v>
      </c>
      <c r="E26" s="24">
        <f t="shared" si="4"/>
        <v>9962148.5569943991</v>
      </c>
      <c r="G26" s="19">
        <v>2014</v>
      </c>
      <c r="H26" s="4">
        <v>3.6600000000000001E-2</v>
      </c>
      <c r="I26" s="23">
        <f t="shared" ref="I26:I35" si="7">I25*(1+H25)</f>
        <v>680111.22108072008</v>
      </c>
      <c r="J26" s="4">
        <v>13</v>
      </c>
      <c r="K26" s="24">
        <f t="shared" si="5"/>
        <v>8841445.8740493618</v>
      </c>
    </row>
    <row r="27" spans="1:11" x14ac:dyDescent="0.25">
      <c r="A27" s="19">
        <v>2015</v>
      </c>
      <c r="B27" s="4">
        <v>6.7699999999999996E-2</v>
      </c>
      <c r="C27" s="23">
        <f t="shared" si="6"/>
        <v>794366.39955233806</v>
      </c>
      <c r="D27" s="4">
        <v>13</v>
      </c>
      <c r="E27" s="24">
        <f t="shared" si="4"/>
        <v>10326763.194180395</v>
      </c>
      <c r="G27" s="19">
        <v>2015</v>
      </c>
      <c r="H27" s="4">
        <v>6.7699999999999996E-2</v>
      </c>
      <c r="I27" s="23">
        <f t="shared" si="7"/>
        <v>705003.29177227442</v>
      </c>
      <c r="J27" s="4">
        <v>13</v>
      </c>
      <c r="K27" s="24">
        <f t="shared" si="5"/>
        <v>9165042.7930395678</v>
      </c>
    </row>
    <row r="28" spans="1:11" x14ac:dyDescent="0.25">
      <c r="A28" s="19">
        <v>2016</v>
      </c>
      <c r="B28" s="4">
        <v>5.7500000000000002E-2</v>
      </c>
      <c r="C28" s="23">
        <f t="shared" si="6"/>
        <v>848145.00480203144</v>
      </c>
      <c r="D28" s="4">
        <v>13</v>
      </c>
      <c r="E28" s="24">
        <f t="shared" si="4"/>
        <v>11025885.062426409</v>
      </c>
      <c r="G28" s="19">
        <v>2016</v>
      </c>
      <c r="H28" s="4">
        <v>5.7500000000000002E-2</v>
      </c>
      <c r="I28" s="23">
        <f t="shared" si="7"/>
        <v>752732.01462525746</v>
      </c>
      <c r="J28" s="4">
        <v>13</v>
      </c>
      <c r="K28" s="24">
        <f t="shared" si="5"/>
        <v>9785516.1901283469</v>
      </c>
    </row>
    <row r="29" spans="1:11" x14ac:dyDescent="0.25">
      <c r="A29" s="19">
        <v>2017</v>
      </c>
      <c r="B29" s="4">
        <v>4.0899999999999999E-2</v>
      </c>
      <c r="C29" s="23">
        <f t="shared" si="6"/>
        <v>896913.34257814835</v>
      </c>
      <c r="D29" s="4">
        <v>13</v>
      </c>
      <c r="E29" s="24">
        <f t="shared" si="4"/>
        <v>11659873.453515928</v>
      </c>
      <c r="G29" s="19">
        <v>2017</v>
      </c>
      <c r="H29" s="4">
        <v>4.0899999999999999E-2</v>
      </c>
      <c r="I29" s="23">
        <f t="shared" si="7"/>
        <v>796014.10546620982</v>
      </c>
      <c r="J29" s="4">
        <v>13</v>
      </c>
      <c r="K29" s="24">
        <f t="shared" si="5"/>
        <v>10348183.371060727</v>
      </c>
    </row>
    <row r="30" spans="1:11" x14ac:dyDescent="0.25">
      <c r="A30" s="19">
        <v>2018</v>
      </c>
      <c r="B30" s="4">
        <v>3.1800000000000002E-2</v>
      </c>
      <c r="C30" s="23">
        <f t="shared" si="6"/>
        <v>933597.09828959452</v>
      </c>
      <c r="D30" s="4">
        <v>13</v>
      </c>
      <c r="E30" s="24">
        <f t="shared" si="4"/>
        <v>12136762.277764728</v>
      </c>
      <c r="G30" s="19">
        <v>2018</v>
      </c>
      <c r="H30" s="4">
        <v>3.1800000000000002E-2</v>
      </c>
      <c r="I30" s="23">
        <f t="shared" si="7"/>
        <v>828571.0823797778</v>
      </c>
      <c r="J30" s="4">
        <v>13</v>
      </c>
      <c r="K30" s="24">
        <f t="shared" si="5"/>
        <v>10771424.070937112</v>
      </c>
    </row>
    <row r="31" spans="1:11" x14ac:dyDescent="0.25">
      <c r="A31" s="19">
        <v>2019</v>
      </c>
      <c r="B31" s="25">
        <v>3.7999999999999999E-2</v>
      </c>
      <c r="C31" s="23">
        <f t="shared" si="6"/>
        <v>963285.48601520364</v>
      </c>
      <c r="D31" s="4">
        <v>13</v>
      </c>
      <c r="E31" s="24">
        <f t="shared" si="4"/>
        <v>12522711.318197647</v>
      </c>
      <c r="G31" s="19">
        <v>2019</v>
      </c>
      <c r="H31" s="25">
        <v>3.7999999999999999E-2</v>
      </c>
      <c r="I31" s="23">
        <f t="shared" si="7"/>
        <v>854919.64279945474</v>
      </c>
      <c r="J31" s="4">
        <v>13</v>
      </c>
      <c r="K31" s="24">
        <f t="shared" si="5"/>
        <v>11113955.356392913</v>
      </c>
    </row>
    <row r="32" spans="1:11" x14ac:dyDescent="0.25">
      <c r="A32" s="19">
        <v>2020</v>
      </c>
      <c r="B32" s="4">
        <v>1.61E-2</v>
      </c>
      <c r="C32" s="23">
        <f t="shared" si="6"/>
        <v>999890.33448378136</v>
      </c>
      <c r="D32" s="4">
        <v>13</v>
      </c>
      <c r="E32" s="24">
        <f t="shared" si="4"/>
        <v>12998574.348289158</v>
      </c>
      <c r="G32" s="19">
        <v>2020</v>
      </c>
      <c r="H32" s="4">
        <v>1.61E-2</v>
      </c>
      <c r="I32" s="23">
        <f t="shared" si="7"/>
        <v>887406.589225834</v>
      </c>
      <c r="J32" s="4">
        <v>13</v>
      </c>
      <c r="K32" s="24">
        <f t="shared" si="5"/>
        <v>11536285.659935841</v>
      </c>
    </row>
    <row r="33" spans="1:11" x14ac:dyDescent="0.25">
      <c r="A33" s="19">
        <v>2021</v>
      </c>
      <c r="B33" s="4">
        <v>5.62E-2</v>
      </c>
      <c r="C33" s="23">
        <f t="shared" si="6"/>
        <v>1015988.5688689703</v>
      </c>
      <c r="D33" s="4">
        <v>13</v>
      </c>
      <c r="E33" s="24">
        <f t="shared" si="4"/>
        <v>13207851.395296613</v>
      </c>
      <c r="G33" s="19">
        <v>2021</v>
      </c>
      <c r="H33" s="4">
        <v>5.62E-2</v>
      </c>
      <c r="I33" s="23">
        <f t="shared" si="7"/>
        <v>901693.83531236998</v>
      </c>
      <c r="J33" s="4">
        <v>13</v>
      </c>
      <c r="K33" s="24">
        <f t="shared" si="5"/>
        <v>11722019.859060809</v>
      </c>
    </row>
    <row r="34" spans="1:11" x14ac:dyDescent="0.25">
      <c r="A34" s="19">
        <v>2022</v>
      </c>
      <c r="B34" s="4">
        <v>0.13120000000000001</v>
      </c>
      <c r="C34" s="23">
        <f t="shared" si="6"/>
        <v>1073087.1264394065</v>
      </c>
      <c r="D34" s="4">
        <v>13</v>
      </c>
      <c r="E34" s="24">
        <f t="shared" si="4"/>
        <v>13950132.643712286</v>
      </c>
      <c r="G34" s="19">
        <v>2022</v>
      </c>
      <c r="H34" s="4">
        <v>0.13120000000000001</v>
      </c>
      <c r="I34" s="23">
        <f t="shared" si="7"/>
        <v>952369.0288569252</v>
      </c>
      <c r="J34" s="4">
        <v>13</v>
      </c>
      <c r="K34" s="24">
        <f t="shared" si="5"/>
        <v>12380797.375140028</v>
      </c>
    </row>
    <row r="35" spans="1:11" x14ac:dyDescent="0.25">
      <c r="A35" s="19">
        <v>2023</v>
      </c>
      <c r="B35" s="4"/>
      <c r="C35" s="23">
        <f t="shared" si="6"/>
        <v>1213876.1574282567</v>
      </c>
      <c r="D35" s="4">
        <v>8</v>
      </c>
      <c r="E35" s="24">
        <f t="shared" si="4"/>
        <v>9711009.2594260536</v>
      </c>
      <c r="G35" s="19">
        <v>2023</v>
      </c>
      <c r="H35" s="4"/>
      <c r="I35" s="23">
        <f t="shared" si="7"/>
        <v>1077319.8454429538</v>
      </c>
      <c r="J35" s="4">
        <v>8</v>
      </c>
      <c r="K35" s="24">
        <f t="shared" si="5"/>
        <v>8618558.76354363</v>
      </c>
    </row>
    <row r="36" spans="1:11" ht="15.75" thickBot="1" x14ac:dyDescent="0.3">
      <c r="A36" s="27"/>
      <c r="B36" s="28"/>
      <c r="C36" s="29"/>
      <c r="D36" s="28"/>
      <c r="E36" s="30">
        <f>SUM(E24:E35)</f>
        <v>129182230.38580362</v>
      </c>
      <c r="G36" s="27"/>
      <c r="H36" s="28"/>
      <c r="I36" s="29"/>
      <c r="J36" s="28"/>
      <c r="K36" s="30">
        <f>SUM(K24:K35)</f>
        <v>114649735.57768835</v>
      </c>
    </row>
    <row r="38" spans="1:11" ht="15.75" thickBot="1" x14ac:dyDescent="0.3"/>
    <row r="39" spans="1:11" x14ac:dyDescent="0.25">
      <c r="A39" s="38" t="s">
        <v>13</v>
      </c>
      <c r="B39" s="39"/>
      <c r="C39" s="40"/>
      <c r="D39" s="3"/>
      <c r="E39" s="34" t="s">
        <v>17</v>
      </c>
      <c r="F39" s="35">
        <v>349017480.04029191</v>
      </c>
    </row>
    <row r="40" spans="1:11" ht="45" x14ac:dyDescent="0.25">
      <c r="A40" s="20" t="s">
        <v>2</v>
      </c>
      <c r="B40" s="21" t="s">
        <v>0</v>
      </c>
      <c r="C40" s="22" t="s">
        <v>4</v>
      </c>
      <c r="E40" s="36" t="s">
        <v>14</v>
      </c>
      <c r="F40" s="17">
        <f>E20+K20</f>
        <v>243831965.94052228</v>
      </c>
    </row>
    <row r="41" spans="1:11" ht="45" x14ac:dyDescent="0.25">
      <c r="A41" s="19">
        <v>1998</v>
      </c>
      <c r="B41" s="25">
        <v>0.16699999999999998</v>
      </c>
      <c r="C41" s="31">
        <v>86440945</v>
      </c>
      <c r="D41" s="3"/>
      <c r="E41" s="36" t="s">
        <v>15</v>
      </c>
      <c r="F41" s="17">
        <f>E36+K36</f>
        <v>243831965.96349198</v>
      </c>
    </row>
    <row r="42" spans="1:11" ht="15.75" thickBot="1" x14ac:dyDescent="0.3">
      <c r="A42" s="19">
        <v>1999</v>
      </c>
      <c r="B42" s="32">
        <v>9.2300000000000007E-2</v>
      </c>
      <c r="C42" s="31">
        <f>C41*(1+B41)</f>
        <v>100876582.815</v>
      </c>
      <c r="D42" s="3"/>
      <c r="E42" s="37" t="s">
        <v>16</v>
      </c>
      <c r="F42" s="18">
        <f>F40-F39</f>
        <v>-105185514.09976962</v>
      </c>
    </row>
    <row r="43" spans="1:11" x14ac:dyDescent="0.25">
      <c r="A43" s="19">
        <v>2000</v>
      </c>
      <c r="B43" s="25">
        <v>8.7499999999999994E-2</v>
      </c>
      <c r="C43" s="31">
        <f t="shared" ref="C43:C66" si="8">C42*(1+B42)</f>
        <v>110187491.4088245</v>
      </c>
      <c r="D43" s="3"/>
    </row>
    <row r="44" spans="1:11" x14ac:dyDescent="0.25">
      <c r="A44" s="19">
        <v>2001</v>
      </c>
      <c r="B44" s="25">
        <v>7.6499999999999999E-2</v>
      </c>
      <c r="C44" s="31">
        <f t="shared" si="8"/>
        <v>119828896.90709664</v>
      </c>
      <c r="D44" s="3"/>
      <c r="G44" s="2"/>
    </row>
    <row r="45" spans="1:11" x14ac:dyDescent="0.25">
      <c r="A45" s="19">
        <v>2002</v>
      </c>
      <c r="B45" s="25">
        <v>6.9900000000000004E-2</v>
      </c>
      <c r="C45" s="31">
        <f t="shared" si="8"/>
        <v>128995807.52048953</v>
      </c>
      <c r="D45" s="3"/>
      <c r="G45" s="2"/>
    </row>
    <row r="46" spans="1:11" x14ac:dyDescent="0.25">
      <c r="A46" s="19">
        <v>2003</v>
      </c>
      <c r="B46" s="25">
        <v>6.4899999999999999E-2</v>
      </c>
      <c r="C46" s="31">
        <f t="shared" si="8"/>
        <v>138012614.46617174</v>
      </c>
      <c r="D46" s="3"/>
      <c r="G46" s="2"/>
    </row>
    <row r="47" spans="1:11" x14ac:dyDescent="0.25">
      <c r="A47" s="19">
        <v>2004</v>
      </c>
      <c r="B47" s="25">
        <v>5.5E-2</v>
      </c>
      <c r="C47" s="31">
        <f t="shared" si="8"/>
        <v>146969633.1450263</v>
      </c>
      <c r="D47" s="3"/>
      <c r="F47" s="1"/>
      <c r="G47" s="2"/>
    </row>
    <row r="48" spans="1:11" x14ac:dyDescent="0.25">
      <c r="A48" s="19">
        <v>2005</v>
      </c>
      <c r="B48" s="25">
        <v>4.8499999999999995E-2</v>
      </c>
      <c r="C48" s="31">
        <f t="shared" si="8"/>
        <v>155052962.96800274</v>
      </c>
      <c r="D48" s="3"/>
      <c r="G48" s="2"/>
    </row>
    <row r="49" spans="1:7" x14ac:dyDescent="0.25">
      <c r="A49" s="19">
        <v>2006</v>
      </c>
      <c r="B49" s="25">
        <v>4.4800000000000006E-2</v>
      </c>
      <c r="C49" s="31">
        <f t="shared" si="8"/>
        <v>162573031.67195088</v>
      </c>
      <c r="D49" s="3"/>
      <c r="G49" s="2"/>
    </row>
    <row r="50" spans="1:7" x14ac:dyDescent="0.25">
      <c r="A50" s="19">
        <v>2007</v>
      </c>
      <c r="B50" s="25">
        <v>5.6900000000000006E-2</v>
      </c>
      <c r="C50" s="31">
        <f t="shared" si="8"/>
        <v>169856303.49085426</v>
      </c>
      <c r="D50" s="3"/>
      <c r="G50" s="2"/>
    </row>
    <row r="51" spans="1:7" x14ac:dyDescent="0.25">
      <c r="A51" s="19">
        <v>2008</v>
      </c>
      <c r="B51" s="25">
        <v>7.6700000000000004E-2</v>
      </c>
      <c r="C51" s="31">
        <f t="shared" si="8"/>
        <v>179521127.15948385</v>
      </c>
      <c r="D51" s="3"/>
      <c r="G51" s="2"/>
    </row>
    <row r="52" spans="1:7" x14ac:dyDescent="0.25">
      <c r="A52" s="19">
        <v>2009</v>
      </c>
      <c r="B52" s="25">
        <v>0.02</v>
      </c>
      <c r="C52" s="31">
        <f t="shared" si="8"/>
        <v>193290397.61261627</v>
      </c>
      <c r="D52" s="3"/>
      <c r="G52" s="2"/>
    </row>
    <row r="53" spans="1:7" x14ac:dyDescent="0.25">
      <c r="A53" s="19">
        <v>2010</v>
      </c>
      <c r="B53" s="25">
        <v>3.1699999999999999E-2</v>
      </c>
      <c r="C53" s="31">
        <f t="shared" si="8"/>
        <v>197156205.5648686</v>
      </c>
    </row>
    <row r="54" spans="1:7" x14ac:dyDescent="0.25">
      <c r="A54" s="19">
        <v>2011</v>
      </c>
      <c r="B54" s="32">
        <v>3.73E-2</v>
      </c>
      <c r="C54" s="31">
        <f t="shared" si="8"/>
        <v>203406057.28127494</v>
      </c>
    </row>
    <row r="55" spans="1:7" x14ac:dyDescent="0.25">
      <c r="A55" s="19">
        <v>2012</v>
      </c>
      <c r="B55" s="4">
        <v>2.4400000000000002E-2</v>
      </c>
      <c r="C55" s="31">
        <f t="shared" si="8"/>
        <v>210993103.21786651</v>
      </c>
    </row>
    <row r="56" spans="1:7" x14ac:dyDescent="0.25">
      <c r="A56" s="19">
        <v>2013</v>
      </c>
      <c r="B56" s="4">
        <v>1.9400000000000001E-2</v>
      </c>
      <c r="C56" s="31">
        <f t="shared" si="8"/>
        <v>216141334.93638244</v>
      </c>
    </row>
    <row r="57" spans="1:7" x14ac:dyDescent="0.25">
      <c r="A57" s="19">
        <v>2014</v>
      </c>
      <c r="B57" s="4">
        <v>3.6600000000000001E-2</v>
      </c>
      <c r="C57" s="31">
        <f t="shared" si="8"/>
        <v>220334476.83414829</v>
      </c>
    </row>
    <row r="58" spans="1:7" x14ac:dyDescent="0.25">
      <c r="A58" s="19">
        <v>2015</v>
      </c>
      <c r="B58" s="4">
        <v>6.7699999999999996E-2</v>
      </c>
      <c r="C58" s="31">
        <f t="shared" si="8"/>
        <v>228398718.6862781</v>
      </c>
    </row>
    <row r="59" spans="1:7" x14ac:dyDescent="0.25">
      <c r="A59" s="19">
        <v>2016</v>
      </c>
      <c r="B59" s="4">
        <v>5.7500000000000002E-2</v>
      </c>
      <c r="C59" s="31">
        <f t="shared" si="8"/>
        <v>243861311.94133916</v>
      </c>
    </row>
    <row r="60" spans="1:7" x14ac:dyDescent="0.25">
      <c r="A60" s="19">
        <v>2017</v>
      </c>
      <c r="B60" s="4">
        <v>4.0899999999999999E-2</v>
      </c>
      <c r="C60" s="31">
        <f t="shared" si="8"/>
        <v>257883337.3779662</v>
      </c>
    </row>
    <row r="61" spans="1:7" x14ac:dyDescent="0.25">
      <c r="A61" s="19">
        <v>2018</v>
      </c>
      <c r="B61" s="4">
        <v>3.1800000000000002E-2</v>
      </c>
      <c r="C61" s="31">
        <f t="shared" si="8"/>
        <v>268430765.87672499</v>
      </c>
    </row>
    <row r="62" spans="1:7" x14ac:dyDescent="0.25">
      <c r="A62" s="19">
        <v>2019</v>
      </c>
      <c r="B62" s="25">
        <v>3.7999999999999999E-2</v>
      </c>
      <c r="C62" s="31">
        <f t="shared" si="8"/>
        <v>276966864.23160487</v>
      </c>
    </row>
    <row r="63" spans="1:7" x14ac:dyDescent="0.25">
      <c r="A63" s="19">
        <v>2020</v>
      </c>
      <c r="B63" s="4">
        <v>1.61E-2</v>
      </c>
      <c r="C63" s="31">
        <f t="shared" si="8"/>
        <v>287491605.07240587</v>
      </c>
    </row>
    <row r="64" spans="1:7" x14ac:dyDescent="0.25">
      <c r="A64" s="19">
        <v>2021</v>
      </c>
      <c r="B64" s="4">
        <v>5.62E-2</v>
      </c>
      <c r="C64" s="31">
        <f t="shared" si="8"/>
        <v>292120219.91407162</v>
      </c>
    </row>
    <row r="65" spans="1:3" x14ac:dyDescent="0.25">
      <c r="A65" s="19">
        <v>2022</v>
      </c>
      <c r="B65" s="4">
        <v>0.13120000000000001</v>
      </c>
      <c r="C65" s="31">
        <f t="shared" si="8"/>
        <v>308537376.27324247</v>
      </c>
    </row>
    <row r="66" spans="1:3" ht="15.75" thickBot="1" x14ac:dyDescent="0.3">
      <c r="A66" s="27">
        <v>2023</v>
      </c>
      <c r="B66" s="28"/>
      <c r="C66" s="33">
        <f t="shared" si="8"/>
        <v>349017480.04029191</v>
      </c>
    </row>
    <row r="67" spans="1:3" x14ac:dyDescent="0.25">
      <c r="C67" s="3"/>
    </row>
    <row r="68" spans="1:3" x14ac:dyDescent="0.25">
      <c r="B68" s="41"/>
      <c r="C68" s="3"/>
    </row>
  </sheetData>
  <mergeCells count="5">
    <mergeCell ref="A6:E6"/>
    <mergeCell ref="G6:K6"/>
    <mergeCell ref="A22:E22"/>
    <mergeCell ref="G22:K22"/>
    <mergeCell ref="A39:C39"/>
  </mergeCells>
  <pageMargins left="0.7" right="0.7" top="0.75" bottom="0.75" header="0.3" footer="0.3"/>
  <pageSetup orientation="portrait" r:id="rId1"/>
  <headerFooter>
    <oddHeader>&amp;C&amp;"Calibri"&amp;10&amp;K000000 Internal&amp;1#_x000D_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Lancheros Fuerte</dc:creator>
  <cp:lastModifiedBy>Juliana Lancheros Fuerte</cp:lastModifiedBy>
  <dcterms:created xsi:type="dcterms:W3CDTF">2024-01-02T13:17:22Z</dcterms:created>
  <dcterms:modified xsi:type="dcterms:W3CDTF">2024-01-04T15:16:37Z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2024-01-02T14:03:56Z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0df2d350-84f9-4ce7-9627-da99bdee9618</vt:lpwstr>
  </property>
  <property fmtid="{D5CDD505-2E9C-101B-9397-08002B2CF9AE}" pid="8" name="MSIP_Label_863bc15e-e7bf-41c1-bdb3-03882d8a2e2c_ContentBits">
    <vt:lpwstr>1</vt:lpwstr>
  </property>
  <property fmtid="{D5CDD505-2E9C-101B-9397-08002B2CF9AE}" pid="10" name="_NewReviewCycle">
    <vt:lpwstr/>
  </property>
</Properties>
</file>